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43" activeTab="1"/>
  </bookViews>
  <sheets>
    <sheet name="อ่าน เขียน ป.1" sheetId="1" r:id="rId1"/>
    <sheet name="ภาษาไทย ป.2" sheetId="2" r:id="rId2"/>
    <sheet name="ภาษาไทย ป.4" sheetId="3" r:id="rId3"/>
    <sheet name="คณิตศาสตร์ ป.4 " sheetId="4" r:id="rId4"/>
    <sheet name="วิทยาศาสตร์ ป.4 " sheetId="5" r:id="rId5"/>
    <sheet name="ภาษาไทย ป.5" sheetId="6" r:id="rId6"/>
    <sheet name="คณิตศาสตร์ ป.5" sheetId="7" r:id="rId7"/>
    <sheet name="วิทยาศาสตร์ ป.5" sheetId="8" r:id="rId8"/>
    <sheet name="Sheet7" sheetId="9" r:id="rId9"/>
    <sheet name="Sheet8" sheetId="10" r:id="rId10"/>
  </sheets>
  <definedNames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<sst xmlns="http://schemas.openxmlformats.org/spreadsheetml/2006/main" count="299" uniqueCount="71">
  <si>
    <t xml:space="preserve">คำชี้แจง </t>
  </si>
  <si>
    <t>2. ห้องสอบและเลขที่ ใส่ห้องเรียนและเลขที่ในชั้นเรียนเดิมของนักเรียน</t>
  </si>
  <si>
    <t>โรงเรียน</t>
  </si>
  <si>
    <t>รหัสโรงเรียน</t>
  </si>
  <si>
    <t>ห้องสอบที่</t>
  </si>
  <si>
    <t>เลขที่</t>
  </si>
  <si>
    <t>เพศ</t>
  </si>
  <si>
    <t>ประเภทเด็กพิเศษ</t>
  </si>
  <si>
    <t>กลุ่มสาระการเรียนรู้ภาษาไทย</t>
  </si>
  <si>
    <t>รวม</t>
  </si>
  <si>
    <t>คิด20% จากสัดส่วน 70:30ของร.ร.</t>
  </si>
  <si>
    <t>ข้อที่</t>
  </si>
  <si>
    <t>คะแนนเต็ม</t>
  </si>
  <si>
    <t>เต็ม 6 คะแนน</t>
  </si>
  <si>
    <t>แบบบันทึกคะแนนการสอบ LAS ชั้นประถมศึกษาปีที่ 4 ปีการศึกษา 2558</t>
  </si>
  <si>
    <t xml:space="preserve">          1. กรอกรหัสโรงเรียนใช้รหัส NT ใน sheet  รหัสโรงเรียน 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</si>
  <si>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</si>
  <si>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</si>
  <si>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</si>
  <si>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r>
      <t xml:space="preserve">          6. ให้กรอกคะแนนที่กรรมการตรวจแล้วลงในแต่ละข้อ (</t>
    </r>
    <r>
      <rPr>
        <sz val="16"/>
        <color indexed="10"/>
        <rFont val="TH SarabunPSK"/>
        <family val="2"/>
      </rPr>
      <t>โดยไม่เกินคะแนนเต็มที่ระบุไว้แต่ละข้อ)</t>
    </r>
    <r>
      <rPr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</si>
  <si>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รหัสบัตรประจำตัวประชาชน 13  หลัก</t>
  </si>
  <si>
    <t>กลุ่มสาระการเรียนรู้คณิตศาสตร์</t>
  </si>
  <si>
    <t>กลุ่มสาระการเรียนรู้วิทยาศาสตร์</t>
  </si>
  <si>
    <t>เครือข่ายคำชะอีก้าวหน้า</t>
  </si>
  <si>
    <t>บ้านม่วง</t>
  </si>
  <si>
    <t>เขตพื้นที่การศึกษา</t>
  </si>
  <si>
    <t>รหัสโรงเรียน 10 หลัก  (รหัสสอบ NT)</t>
  </si>
  <si>
    <t>ชื่อโรงเรียน</t>
  </si>
  <si>
    <t>ชื่อ - สกุล</t>
  </si>
  <si>
    <t>ห้องสอบ</t>
  </si>
  <si>
    <t>ฉบับที่ 1 อ่านออกเสียง (40)</t>
  </si>
  <si>
    <t>ฉบับที่ 2 การอ่านรู้เรื่อง (30)</t>
  </si>
  <si>
    <t>ฉบับที่ 3 การเขียน (30)</t>
  </si>
  <si>
    <t>คะแนนรวม</t>
  </si>
  <si>
    <t>รวมอ่านออกเสียง</t>
  </si>
  <si>
    <t xml:space="preserve">    รวมอ่าน     รู้เรื่อง</t>
  </si>
  <si>
    <t>รวมการเขียน</t>
  </si>
  <si>
    <t>แปลผลรวม</t>
  </si>
  <si>
    <t>แปลผลออกเสียง</t>
  </si>
  <si>
    <t>แปลผลอ่านรู้เรื่อง</t>
  </si>
  <si>
    <t>แปลผลการเขียน</t>
  </si>
  <si>
    <t>คำ (10)</t>
  </si>
  <si>
    <t>ประโยค (12)</t>
  </si>
  <si>
    <t>ข้อความ (18)</t>
  </si>
  <si>
    <t>ข้อความ (8)</t>
  </si>
  <si>
    <t>ประโยค (10)</t>
  </si>
  <si>
    <t>อิสระ (10)</t>
  </si>
  <si>
    <t>ข้อ 1-20</t>
  </si>
  <si>
    <t>ข้อ 21-26</t>
  </si>
  <si>
    <t>1 ข้อความ</t>
  </si>
  <si>
    <t>ข้อ 1-15</t>
  </si>
  <si>
    <t>ข้อ 16-21</t>
  </si>
  <si>
    <t xml:space="preserve">ข้อ 22-25 </t>
  </si>
  <si>
    <t>ข้อ 21-25</t>
  </si>
  <si>
    <t>ข้อ 26-30</t>
  </si>
  <si>
    <t>สพป.มุกดาหาร</t>
  </si>
  <si>
    <t>เด็กชายณรงค์เพชร  สุภาพันธ์</t>
  </si>
  <si>
    <t>เด็กชายผาหลวง  คนกล้า</t>
  </si>
  <si>
    <t>เด็กชายธนพล  จันทร์ชื่น</t>
  </si>
  <si>
    <t>เด็กชายชนะพงศ์พันธ์  ไกลถิ่น</t>
  </si>
  <si>
    <t>เด็กหญิงศลิษา  คนหมั่น</t>
  </si>
  <si>
    <t>เด็กหญิงรัตติกาล  ผิวชำ</t>
  </si>
  <si>
    <t>เด็กหญิงมุธิตา  ยืนยั่ง</t>
  </si>
  <si>
    <t>แบบบันทึกคะแนนการสอบ LAS ชั้นประถมศึกษาปีที่ 2 ปีการศึกษา 2558</t>
  </si>
  <si>
    <t>เครือข่ายพัฒนาคุณภาพการศึกษาคำชะอีก้าวหน้า</t>
  </si>
  <si>
    <t>แบบบันทึกคะแนนการสอบ LAS ชั้นประถมศึกษาปีที่ 5 ปีการศึกษา 2558</t>
  </si>
  <si>
    <t>ค่าเฉลี่ย</t>
  </si>
  <si>
    <t>ค่าSD</t>
  </si>
  <si>
    <t>ค่า Sd</t>
  </si>
  <si>
    <t>SD</t>
  </si>
  <si>
    <t>ค่าเฉลีย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</si>
</sst>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7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6"/>
      <color indexed="9"/>
      <name val="TH SarabunPSK"/>
      <family val="2"/>
    </font>
    <font>
      <b/>
      <sz val="16"/>
      <color indexed="36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53"/>
      <name val="TH SarabunPSK"/>
      <family val="2"/>
    </font>
    <font>
      <sz val="14"/>
      <color indexed="8"/>
      <name val="TH SarabunPSK"/>
      <family val="2"/>
    </font>
    <font>
      <sz val="16"/>
      <color indexed="8"/>
      <name val="Angsana New"/>
      <family val="1"/>
    </font>
    <font>
      <b/>
      <sz val="18"/>
      <color indexed="8"/>
      <name val="TH SarabunPSK"/>
      <family val="2"/>
    </font>
    <font>
      <b/>
      <sz val="18"/>
      <color indexed="10"/>
      <name val="TH SarabunPSK"/>
      <family val="2"/>
    </font>
    <font>
      <b/>
      <sz val="12"/>
      <color indexed="8"/>
      <name val="TH SarabunPSK"/>
      <family val="2"/>
    </font>
    <font>
      <sz val="11"/>
      <color indexed="8"/>
      <name val="TH SarabunPSK"/>
      <family val="2"/>
    </font>
    <font>
      <sz val="11"/>
      <color indexed="36"/>
      <name val="TH SarabunPSK"/>
      <family val="2"/>
    </font>
    <font>
      <b/>
      <sz val="20"/>
      <color indexed="10"/>
      <name val="TH SarabunPSK"/>
      <family val="2"/>
    </font>
    <font>
      <b/>
      <sz val="16"/>
      <color indexed="30"/>
      <name val="TH SarabunPSK"/>
      <family val="2"/>
    </font>
    <font>
      <b/>
      <sz val="14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1" tint="0.04998999834060669"/>
      <name val="TH SarabunPSK"/>
      <family val="2"/>
    </font>
    <font>
      <b/>
      <sz val="16"/>
      <color rgb="FF7030A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16"/>
      <color theme="1" tint="0.04998999834060669"/>
      <name val="TH SarabunPSK"/>
      <family val="2"/>
    </font>
    <font>
      <sz val="16"/>
      <color theme="1"/>
      <name val="Angsana New"/>
      <family val="1"/>
    </font>
    <font>
      <sz val="14"/>
      <color rgb="FF000000"/>
      <name val="TH SarabunPSK"/>
      <family val="2"/>
    </font>
    <font>
      <sz val="11"/>
      <color theme="1"/>
      <name val="TH SarabunPSK"/>
      <family val="2"/>
    </font>
    <font>
      <b/>
      <sz val="16"/>
      <color rgb="FF0070C0"/>
      <name val="TH SarabunPSK"/>
      <family val="2"/>
    </font>
    <font>
      <b/>
      <sz val="16"/>
      <color theme="9" tint="-0.24997000396251678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rgb="FF7030A0"/>
      <name val="TH SarabunPSK"/>
      <family val="2"/>
    </font>
    <font>
      <b/>
      <sz val="18"/>
      <color rgb="FFFF0000"/>
      <name val="TH SarabunPSK"/>
      <family val="2"/>
    </font>
    <font>
      <b/>
      <sz val="12"/>
      <color theme="1"/>
      <name val="TH SarabunPSK"/>
      <family val="2"/>
    </font>
    <font>
      <b/>
      <sz val="20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Alignment="1">
      <alignment/>
    </xf>
    <xf numFmtId="0" fontId="52" fillId="0" borderId="11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54" fillId="0" borderId="0" xfId="0" applyFont="1" applyBorder="1" applyAlignment="1">
      <alignment shrinkToFit="1"/>
    </xf>
    <xf numFmtId="0" fontId="55" fillId="0" borderId="0" xfId="0" applyFont="1" applyBorder="1" applyAlignment="1">
      <alignment horizontal="center" vertical="center" shrinkToFit="1"/>
    </xf>
    <xf numFmtId="0" fontId="54" fillId="0" borderId="12" xfId="0" applyFont="1" applyBorder="1" applyAlignment="1">
      <alignment shrinkToFit="1"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1" fontId="54" fillId="0" borderId="13" xfId="0" applyNumberFormat="1" applyFont="1" applyBorder="1" applyAlignment="1">
      <alignment horizontal="center"/>
    </xf>
    <xf numFmtId="0" fontId="54" fillId="0" borderId="14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1" fontId="59" fillId="0" borderId="14" xfId="0" applyNumberFormat="1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1" fontId="59" fillId="0" borderId="13" xfId="0" applyNumberFormat="1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1" fontId="59" fillId="0" borderId="15" xfId="0" applyNumberFormat="1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10" xfId="0" applyFont="1" applyFill="1" applyBorder="1" applyAlignment="1">
      <alignment horizontal="center"/>
    </xf>
    <xf numFmtId="0" fontId="54" fillId="0" borderId="0" xfId="0" applyFont="1" applyFill="1" applyAlignment="1">
      <alignment shrinkToFit="1"/>
    </xf>
    <xf numFmtId="0" fontId="54" fillId="0" borderId="0" xfId="0" applyFont="1" applyFill="1" applyBorder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shrinkToFit="1"/>
    </xf>
    <xf numFmtId="0" fontId="52" fillId="0" borderId="11" xfId="0" applyFont="1" applyFill="1" applyBorder="1" applyAlignment="1">
      <alignment/>
    </xf>
    <xf numFmtId="0" fontId="54" fillId="0" borderId="11" xfId="0" applyFont="1" applyFill="1" applyBorder="1" applyAlignment="1">
      <alignment horizontal="center" shrinkToFit="1"/>
    </xf>
    <xf numFmtId="0" fontId="60" fillId="0" borderId="11" xfId="0" applyFont="1" applyFill="1" applyBorder="1" applyAlignment="1">
      <alignment horizontal="center" shrinkToFit="1"/>
    </xf>
    <xf numFmtId="0" fontId="61" fillId="0" borderId="11" xfId="0" applyFont="1" applyFill="1" applyBorder="1" applyAlignment="1">
      <alignment horizontal="center" shrinkToFit="1"/>
    </xf>
    <xf numFmtId="0" fontId="58" fillId="0" borderId="10" xfId="0" applyFont="1" applyFill="1" applyBorder="1" applyAlignment="1">
      <alignment/>
    </xf>
    <xf numFmtId="0" fontId="55" fillId="0" borderId="0" xfId="0" applyFont="1" applyFill="1" applyBorder="1" applyAlignment="1">
      <alignment horizontal="center" vertical="center" shrinkToFit="1"/>
    </xf>
    <xf numFmtId="0" fontId="54" fillId="0" borderId="13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0" borderId="13" xfId="0" applyFont="1" applyFill="1" applyBorder="1" applyAlignment="1">
      <alignment/>
    </xf>
    <xf numFmtId="0" fontId="59" fillId="0" borderId="14" xfId="0" applyFont="1" applyFill="1" applyBorder="1" applyAlignment="1">
      <alignment horizontal="center" vertical="center"/>
    </xf>
    <xf numFmtId="1" fontId="59" fillId="0" borderId="14" xfId="0" applyNumberFormat="1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1" fontId="59" fillId="0" borderId="13" xfId="0" applyNumberFormat="1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1" fontId="59" fillId="0" borderId="15" xfId="0" applyNumberFormat="1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shrinkToFit="1"/>
    </xf>
    <xf numFmtId="0" fontId="62" fillId="0" borderId="0" xfId="0" applyFont="1" applyAlignment="1">
      <alignment/>
    </xf>
    <xf numFmtId="0" fontId="62" fillId="10" borderId="10" xfId="0" applyFont="1" applyFill="1" applyBorder="1" applyAlignment="1">
      <alignment horizontal="center"/>
    </xf>
    <xf numFmtId="0" fontId="62" fillId="10" borderId="16" xfId="0" applyFont="1" applyFill="1" applyBorder="1" applyAlignment="1">
      <alignment horizontal="center"/>
    </xf>
    <xf numFmtId="0" fontId="62" fillId="10" borderId="11" xfId="0" applyFont="1" applyFill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2" fillId="0" borderId="10" xfId="0" applyFont="1" applyBorder="1" applyAlignment="1">
      <alignment horizontal="center" vertical="center" shrinkToFit="1"/>
    </xf>
    <xf numFmtId="0" fontId="52" fillId="0" borderId="10" xfId="0" applyFont="1" applyBorder="1" applyAlignment="1">
      <alignment horizontal="center" shrinkToFit="1"/>
    </xf>
    <xf numFmtId="0" fontId="64" fillId="0" borderId="0" xfId="0" applyFont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Fill="1" applyAlignment="1">
      <alignment/>
    </xf>
    <xf numFmtId="0" fontId="52" fillId="0" borderId="11" xfId="0" applyFont="1" applyBorder="1" applyAlignment="1">
      <alignment shrinkToFit="1"/>
    </xf>
    <xf numFmtId="0" fontId="54" fillId="0" borderId="11" xfId="0" applyFont="1" applyBorder="1" applyAlignment="1">
      <alignment horizontal="center" shrinkToFit="1"/>
    </xf>
    <xf numFmtId="0" fontId="60" fillId="0" borderId="11" xfId="0" applyFont="1" applyBorder="1" applyAlignment="1">
      <alignment horizontal="center" shrinkToFit="1"/>
    </xf>
    <xf numFmtId="0" fontId="52" fillId="0" borderId="11" xfId="0" applyFont="1" applyBorder="1" applyAlignment="1">
      <alignment horizontal="center" shrinkToFit="1"/>
    </xf>
    <xf numFmtId="0" fontId="54" fillId="0" borderId="11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2" fontId="54" fillId="0" borderId="14" xfId="0" applyNumberFormat="1" applyFont="1" applyBorder="1" applyAlignment="1">
      <alignment horizontal="center" vertical="center" shrinkToFit="1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2" fontId="52" fillId="0" borderId="13" xfId="0" applyNumberFormat="1" applyFont="1" applyBorder="1" applyAlignment="1">
      <alignment horizontal="center"/>
    </xf>
    <xf numFmtId="2" fontId="52" fillId="0" borderId="13" xfId="0" applyNumberFormat="1" applyFont="1" applyFill="1" applyBorder="1" applyAlignment="1">
      <alignment horizontal="center"/>
    </xf>
    <xf numFmtId="2" fontId="67" fillId="33" borderId="0" xfId="0" applyNumberFormat="1" applyFont="1" applyFill="1" applyAlignment="1">
      <alignment/>
    </xf>
    <xf numFmtId="0" fontId="67" fillId="33" borderId="0" xfId="0" applyFont="1" applyFill="1" applyBorder="1" applyAlignment="1">
      <alignment/>
    </xf>
    <xf numFmtId="2" fontId="67" fillId="13" borderId="0" xfId="0" applyNumberFormat="1" applyFont="1" applyFill="1" applyAlignment="1">
      <alignment/>
    </xf>
    <xf numFmtId="0" fontId="67" fillId="13" borderId="0" xfId="0" applyFont="1" applyFill="1" applyBorder="1" applyAlignment="1">
      <alignment/>
    </xf>
    <xf numFmtId="0" fontId="59" fillId="0" borderId="0" xfId="0" applyFont="1" applyBorder="1" applyAlignment="1">
      <alignment horizontal="center" vertical="center"/>
    </xf>
    <xf numFmtId="1" fontId="59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2" fontId="54" fillId="0" borderId="0" xfId="0" applyNumberFormat="1" applyFont="1" applyBorder="1" applyAlignment="1">
      <alignment horizontal="center" vertical="center" shrinkToFit="1"/>
    </xf>
    <xf numFmtId="2" fontId="52" fillId="0" borderId="12" xfId="0" applyNumberFormat="1" applyFont="1" applyBorder="1" applyAlignment="1">
      <alignment horizontal="center" vertical="center" shrinkToFit="1"/>
    </xf>
    <xf numFmtId="2" fontId="52" fillId="0" borderId="10" xfId="0" applyNumberFormat="1" applyFont="1" applyBorder="1" applyAlignment="1">
      <alignment horizontal="center" vertical="center" shrinkToFit="1"/>
    </xf>
    <xf numFmtId="2" fontId="52" fillId="33" borderId="17" xfId="0" applyNumberFormat="1" applyFont="1" applyFill="1" applyBorder="1" applyAlignment="1">
      <alignment horizontal="center" vertical="center" shrinkToFit="1"/>
    </xf>
    <xf numFmtId="2" fontId="52" fillId="33" borderId="0" xfId="0" applyNumberFormat="1" applyFont="1" applyFill="1" applyBorder="1" applyAlignment="1">
      <alignment horizontal="center" vertical="center" shrinkToFit="1"/>
    </xf>
    <xf numFmtId="2" fontId="52" fillId="13" borderId="17" xfId="0" applyNumberFormat="1" applyFont="1" applyFill="1" applyBorder="1" applyAlignment="1">
      <alignment horizontal="center" vertical="center" shrinkToFit="1"/>
    </xf>
    <xf numFmtId="2" fontId="52" fillId="13" borderId="0" xfId="0" applyNumberFormat="1" applyFont="1" applyFill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1" fontId="59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/>
    </xf>
    <xf numFmtId="2" fontId="52" fillId="0" borderId="12" xfId="0" applyNumberFormat="1" applyFont="1" applyFill="1" applyBorder="1" applyAlignment="1">
      <alignment horizontal="center" vertical="center" shrinkToFit="1"/>
    </xf>
    <xf numFmtId="2" fontId="2" fillId="0" borderId="12" xfId="0" applyNumberFormat="1" applyFont="1" applyFill="1" applyBorder="1" applyAlignment="1">
      <alignment horizontal="center" vertical="center" shrinkToFit="1"/>
    </xf>
    <xf numFmtId="2" fontId="2" fillId="0" borderId="10" xfId="0" applyNumberFormat="1" applyFont="1" applyFill="1" applyBorder="1" applyAlignment="1">
      <alignment horizontal="center" vertical="center" shrinkToFit="1"/>
    </xf>
    <xf numFmtId="2" fontId="2" fillId="33" borderId="17" xfId="0" applyNumberFormat="1" applyFont="1" applyFill="1" applyBorder="1" applyAlignment="1">
      <alignment horizontal="center" vertical="center" shrinkToFit="1"/>
    </xf>
    <xf numFmtId="2" fontId="2" fillId="33" borderId="0" xfId="0" applyNumberFormat="1" applyFont="1" applyFill="1" applyBorder="1" applyAlignment="1">
      <alignment horizontal="center" vertical="center" shrinkToFit="1"/>
    </xf>
    <xf numFmtId="2" fontId="2" fillId="13" borderId="17" xfId="0" applyNumberFormat="1" applyFont="1" applyFill="1" applyBorder="1" applyAlignment="1">
      <alignment horizontal="center" vertical="center" shrinkToFit="1"/>
    </xf>
    <xf numFmtId="2" fontId="2" fillId="13" borderId="0" xfId="0" applyNumberFormat="1" applyFont="1" applyFill="1" applyBorder="1" applyAlignment="1">
      <alignment horizontal="center" vertical="center" shrinkToFit="1"/>
    </xf>
    <xf numFmtId="0" fontId="52" fillId="0" borderId="17" xfId="0" applyFont="1" applyBorder="1" applyAlignment="1">
      <alignment horizontal="center"/>
    </xf>
    <xf numFmtId="2" fontId="54" fillId="0" borderId="11" xfId="0" applyNumberFormat="1" applyFont="1" applyBorder="1" applyAlignment="1">
      <alignment horizontal="center" vertical="center" shrinkToFit="1"/>
    </xf>
    <xf numFmtId="2" fontId="52" fillId="0" borderId="14" xfId="0" applyNumberFormat="1" applyFont="1" applyBorder="1" applyAlignment="1">
      <alignment horizontal="center" vertical="center" shrinkToFit="1"/>
    </xf>
    <xf numFmtId="2" fontId="52" fillId="13" borderId="11" xfId="0" applyNumberFormat="1" applyFont="1" applyFill="1" applyBorder="1" applyAlignment="1">
      <alignment horizontal="center" vertical="center" shrinkToFit="1"/>
    </xf>
    <xf numFmtId="2" fontId="52" fillId="10" borderId="11" xfId="0" applyNumberFormat="1" applyFont="1" applyFill="1" applyBorder="1" applyAlignment="1">
      <alignment horizontal="center" vertical="center" shrinkToFit="1"/>
    </xf>
    <xf numFmtId="2" fontId="52" fillId="10" borderId="0" xfId="0" applyNumberFormat="1" applyFont="1" applyFill="1" applyBorder="1" applyAlignment="1">
      <alignment horizontal="center" vertical="center" shrinkToFit="1"/>
    </xf>
    <xf numFmtId="0" fontId="68" fillId="0" borderId="0" xfId="0" applyFont="1" applyAlignment="1">
      <alignment/>
    </xf>
    <xf numFmtId="0" fontId="62" fillId="13" borderId="11" xfId="0" applyFont="1" applyFill="1" applyBorder="1" applyAlignment="1">
      <alignment horizontal="center" vertical="center" wrapText="1"/>
    </xf>
    <xf numFmtId="0" fontId="62" fillId="13" borderId="17" xfId="0" applyFont="1" applyFill="1" applyBorder="1" applyAlignment="1">
      <alignment horizontal="center" vertical="center" wrapText="1"/>
    </xf>
    <xf numFmtId="0" fontId="62" fillId="10" borderId="10" xfId="0" applyFont="1" applyFill="1" applyBorder="1" applyAlignment="1">
      <alignment horizontal="center" vertical="center" wrapText="1"/>
    </xf>
    <xf numFmtId="0" fontId="62" fillId="10" borderId="11" xfId="0" applyFont="1" applyFill="1" applyBorder="1" applyAlignment="1">
      <alignment horizontal="center" vertical="center" wrapText="1"/>
    </xf>
    <xf numFmtId="0" fontId="62" fillId="10" borderId="10" xfId="0" applyFont="1" applyFill="1" applyBorder="1" applyAlignment="1">
      <alignment horizontal="center"/>
    </xf>
    <xf numFmtId="0" fontId="62" fillId="10" borderId="10" xfId="0" applyFont="1" applyFill="1" applyBorder="1" applyAlignment="1">
      <alignment horizontal="center" vertical="center"/>
    </xf>
    <xf numFmtId="0" fontId="62" fillId="10" borderId="11" xfId="0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 wrapText="1"/>
    </xf>
    <xf numFmtId="0" fontId="62" fillId="10" borderId="17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shrinkToFit="1"/>
    </xf>
    <xf numFmtId="0" fontId="64" fillId="0" borderId="18" xfId="0" applyFont="1" applyBorder="1" applyAlignment="1">
      <alignment horizontal="center" vertical="center" shrinkToFit="1"/>
    </xf>
    <xf numFmtId="0" fontId="69" fillId="0" borderId="11" xfId="0" applyFont="1" applyBorder="1" applyAlignment="1">
      <alignment horizontal="center" vertical="center" wrapText="1" shrinkToFit="1"/>
    </xf>
    <xf numFmtId="0" fontId="69" fillId="0" borderId="18" xfId="0" applyFont="1" applyBorder="1" applyAlignment="1">
      <alignment horizontal="center" vertical="center" wrapText="1" shrinkToFit="1"/>
    </xf>
    <xf numFmtId="0" fontId="68" fillId="0" borderId="0" xfId="0" applyFont="1" applyAlignment="1">
      <alignment horizontal="center"/>
    </xf>
    <xf numFmtId="0" fontId="70" fillId="0" borderId="19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 wrapText="1" shrinkToFit="1"/>
    </xf>
    <xf numFmtId="0" fontId="64" fillId="0" borderId="17" xfId="0" applyFont="1" applyBorder="1" applyAlignment="1">
      <alignment horizontal="center" vertical="center" wrapText="1" shrinkToFit="1"/>
    </xf>
    <xf numFmtId="0" fontId="52" fillId="0" borderId="10" xfId="0" applyFont="1" applyBorder="1" applyAlignment="1">
      <alignment horizontal="center" vertical="center" shrinkToFit="1"/>
    </xf>
    <xf numFmtId="0" fontId="52" fillId="0" borderId="11" xfId="0" applyFont="1" applyBorder="1" applyAlignment="1">
      <alignment horizontal="center" vertical="center" shrinkToFit="1"/>
    </xf>
    <xf numFmtId="0" fontId="52" fillId="0" borderId="11" xfId="0" applyFont="1" applyBorder="1" applyAlignment="1">
      <alignment horizontal="center" vertical="center" wrapText="1" shrinkToFit="1"/>
    </xf>
    <xf numFmtId="0" fontId="52" fillId="0" borderId="17" xfId="0" applyFont="1" applyBorder="1" applyAlignment="1">
      <alignment horizontal="center" vertical="center" wrapText="1" shrinkToFit="1"/>
    </xf>
    <xf numFmtId="0" fontId="52" fillId="0" borderId="10" xfId="0" applyFont="1" applyBorder="1" applyAlignment="1">
      <alignment horizontal="center" vertical="center" wrapText="1" shrinkToFit="1"/>
    </xf>
    <xf numFmtId="0" fontId="71" fillId="0" borderId="10" xfId="0" applyFont="1" applyFill="1" applyBorder="1" applyAlignment="1">
      <alignment horizontal="center" vertical="center" shrinkToFit="1"/>
    </xf>
    <xf numFmtId="0" fontId="71" fillId="0" borderId="11" xfId="0" applyFont="1" applyFill="1" applyBorder="1" applyAlignment="1">
      <alignment horizontal="center" vertical="center" shrinkToFit="1"/>
    </xf>
    <xf numFmtId="0" fontId="71" fillId="0" borderId="10" xfId="0" applyFont="1" applyBorder="1" applyAlignment="1">
      <alignment horizontal="center" vertical="center" wrapText="1" shrinkToFit="1"/>
    </xf>
    <xf numFmtId="0" fontId="71" fillId="0" borderId="11" xfId="0" applyFont="1" applyBorder="1" applyAlignment="1">
      <alignment horizontal="center" vertical="center" wrapText="1" shrinkToFit="1"/>
    </xf>
    <xf numFmtId="0" fontId="52" fillId="6" borderId="16" xfId="0" applyFont="1" applyFill="1" applyBorder="1" applyAlignment="1">
      <alignment horizontal="center" vertical="center" shrinkToFit="1"/>
    </xf>
    <xf numFmtId="0" fontId="52" fillId="6" borderId="20" xfId="0" applyFont="1" applyFill="1" applyBorder="1" applyAlignment="1">
      <alignment horizontal="center" vertical="center" shrinkToFit="1"/>
    </xf>
    <xf numFmtId="0" fontId="52" fillId="6" borderId="21" xfId="0" applyFont="1" applyFill="1" applyBorder="1" applyAlignment="1">
      <alignment horizontal="center" vertical="center" shrinkToFit="1"/>
    </xf>
    <xf numFmtId="0" fontId="52" fillId="0" borderId="11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wrapText="1"/>
    </xf>
    <xf numFmtId="0" fontId="58" fillId="0" borderId="18" xfId="0" applyFont="1" applyBorder="1" applyAlignment="1">
      <alignment horizontal="center" wrapText="1"/>
    </xf>
    <xf numFmtId="0" fontId="52" fillId="0" borderId="0" xfId="0" applyFont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11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wrapText="1"/>
    </xf>
    <xf numFmtId="0" fontId="58" fillId="0" borderId="18" xfId="0" applyFont="1" applyFill="1" applyBorder="1" applyAlignment="1">
      <alignment horizontal="center" wrapText="1"/>
    </xf>
    <xf numFmtId="0" fontId="52" fillId="0" borderId="0" xfId="0" applyFont="1" applyFill="1" applyAlignment="1">
      <alignment horizont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/>
    </xf>
    <xf numFmtId="0" fontId="52" fillId="0" borderId="20" xfId="0" applyFont="1" applyFill="1" applyBorder="1" applyAlignment="1">
      <alignment horizontal="center"/>
    </xf>
    <xf numFmtId="0" fontId="54" fillId="0" borderId="11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/>
    </xf>
    <xf numFmtId="0" fontId="54" fillId="0" borderId="11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12"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00"/>
        </patternFill>
      </fill>
    </dxf>
    <dxf>
      <fill>
        <patternFill>
          <bgColor rgb="FFFFCCCC"/>
        </patternFill>
      </fill>
    </dxf>
    <dxf>
      <fill>
        <patternFill>
          <bgColor rgb="FFFFFF00"/>
        </patternFill>
      </fill>
    </dxf>
    <dxf>
      <fill>
        <patternFill>
          <bgColor rgb="FFFFCCCC"/>
        </patternFill>
      </fill>
    </dxf>
    <dxf>
      <fill>
        <patternFill>
          <bgColor rgb="FFFFFF00"/>
        </patternFill>
      </fill>
    </dxf>
    <dxf>
      <fill>
        <patternFill>
          <bgColor rgb="FFFFCCCC"/>
        </patternFill>
      </fill>
    </dxf>
    <dxf>
      <fill>
        <patternFill>
          <bgColor rgb="FFFFFF00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X10"/>
  <sheetViews>
    <sheetView zoomScalePageLayoutView="0" workbookViewId="0" topLeftCell="A7">
      <selection activeCell="B12" sqref="B12"/>
    </sheetView>
  </sheetViews>
  <sheetFormatPr defaultColWidth="9.140625" defaultRowHeight="15"/>
  <cols>
    <col min="1" max="1" width="13.140625" style="57" customWidth="1"/>
    <col min="2" max="2" width="16.28125" style="0" customWidth="1"/>
    <col min="3" max="3" width="23.421875" style="66" customWidth="1"/>
    <col min="4" max="4" width="26.140625" style="0" customWidth="1"/>
    <col min="5" max="7" width="9.00390625" style="66" customWidth="1"/>
  </cols>
  <sheetData>
    <row r="1" spans="1:24" s="57" customFormat="1" ht="23.25" customHeight="1">
      <c r="A1" s="124" t="s">
        <v>25</v>
      </c>
      <c r="B1" s="122" t="s">
        <v>26</v>
      </c>
      <c r="C1" s="124" t="s">
        <v>27</v>
      </c>
      <c r="D1" s="124" t="s">
        <v>28</v>
      </c>
      <c r="E1" s="124" t="s">
        <v>29</v>
      </c>
      <c r="F1" s="124" t="s">
        <v>5</v>
      </c>
      <c r="G1" s="121" t="s">
        <v>7</v>
      </c>
      <c r="H1" s="123" t="s">
        <v>30</v>
      </c>
      <c r="I1" s="123"/>
      <c r="J1" s="123"/>
      <c r="K1" s="123" t="s">
        <v>31</v>
      </c>
      <c r="L1" s="123"/>
      <c r="M1" s="123"/>
      <c r="N1" s="123" t="s">
        <v>32</v>
      </c>
      <c r="O1" s="123"/>
      <c r="P1" s="123"/>
      <c r="Q1" s="124" t="s">
        <v>33</v>
      </c>
      <c r="R1" s="122" t="s">
        <v>34</v>
      </c>
      <c r="S1" s="122" t="s">
        <v>35</v>
      </c>
      <c r="T1" s="122" t="s">
        <v>36</v>
      </c>
      <c r="U1" s="122" t="s">
        <v>37</v>
      </c>
      <c r="V1" s="119" t="s">
        <v>38</v>
      </c>
      <c r="W1" s="119" t="s">
        <v>39</v>
      </c>
      <c r="X1" s="119" t="s">
        <v>40</v>
      </c>
    </row>
    <row r="2" spans="1:24" s="57" customFormat="1" ht="23.25" customHeight="1">
      <c r="A2" s="124"/>
      <c r="B2" s="126"/>
      <c r="C2" s="124"/>
      <c r="D2" s="124"/>
      <c r="E2" s="124"/>
      <c r="F2" s="124"/>
      <c r="G2" s="121"/>
      <c r="H2" s="58" t="s">
        <v>41</v>
      </c>
      <c r="I2" s="58" t="s">
        <v>42</v>
      </c>
      <c r="J2" s="59" t="s">
        <v>43</v>
      </c>
      <c r="K2" s="58" t="s">
        <v>41</v>
      </c>
      <c r="L2" s="58" t="s">
        <v>42</v>
      </c>
      <c r="M2" s="58" t="s">
        <v>44</v>
      </c>
      <c r="N2" s="58" t="s">
        <v>41</v>
      </c>
      <c r="O2" s="58" t="s">
        <v>45</v>
      </c>
      <c r="P2" s="58" t="s">
        <v>46</v>
      </c>
      <c r="Q2" s="124"/>
      <c r="R2" s="126"/>
      <c r="S2" s="126"/>
      <c r="T2" s="126"/>
      <c r="U2" s="127"/>
      <c r="V2" s="120"/>
      <c r="W2" s="120"/>
      <c r="X2" s="120"/>
    </row>
    <row r="3" spans="1:24" s="57" customFormat="1" ht="23.25">
      <c r="A3" s="125"/>
      <c r="B3" s="126"/>
      <c r="C3" s="125"/>
      <c r="D3" s="125"/>
      <c r="E3" s="125"/>
      <c r="F3" s="125"/>
      <c r="G3" s="122"/>
      <c r="H3" s="60" t="s">
        <v>47</v>
      </c>
      <c r="I3" s="60" t="s">
        <v>48</v>
      </c>
      <c r="J3" s="60" t="s">
        <v>49</v>
      </c>
      <c r="K3" s="60" t="s">
        <v>50</v>
      </c>
      <c r="L3" s="60" t="s">
        <v>51</v>
      </c>
      <c r="M3" s="60" t="s">
        <v>52</v>
      </c>
      <c r="N3" s="60" t="s">
        <v>47</v>
      </c>
      <c r="O3" s="60" t="s">
        <v>53</v>
      </c>
      <c r="P3" s="60" t="s">
        <v>54</v>
      </c>
      <c r="Q3" s="125"/>
      <c r="R3" s="126"/>
      <c r="S3" s="126"/>
      <c r="T3" s="126"/>
      <c r="U3" s="127"/>
      <c r="V3" s="120"/>
      <c r="W3" s="120"/>
      <c r="X3" s="120"/>
    </row>
    <row r="4" spans="1:24" s="57" customFormat="1" ht="24.75" customHeight="1">
      <c r="A4" s="61" t="s">
        <v>55</v>
      </c>
      <c r="B4" s="61">
        <v>1049730082</v>
      </c>
      <c r="C4" s="62" t="s">
        <v>24</v>
      </c>
      <c r="D4" s="63" t="s">
        <v>56</v>
      </c>
      <c r="E4" s="61">
        <v>1</v>
      </c>
      <c r="F4" s="64">
        <v>1</v>
      </c>
      <c r="G4" s="65">
        <v>99</v>
      </c>
      <c r="H4" s="61">
        <v>6.5</v>
      </c>
      <c r="I4" s="61">
        <v>11.5</v>
      </c>
      <c r="J4" s="61">
        <v>17.25</v>
      </c>
      <c r="K4" s="61">
        <v>13</v>
      </c>
      <c r="L4" s="61">
        <v>8</v>
      </c>
      <c r="M4" s="61">
        <v>6</v>
      </c>
      <c r="N4" s="61">
        <v>7</v>
      </c>
      <c r="O4" s="61">
        <v>5</v>
      </c>
      <c r="P4" s="61">
        <v>10</v>
      </c>
      <c r="Q4" s="61">
        <f aca="true" t="shared" si="0" ref="Q4:Q10">SUM(H4:P4)</f>
        <v>84.25</v>
      </c>
      <c r="R4" s="61">
        <f>(H4+I4+J4)</f>
        <v>35.25</v>
      </c>
      <c r="S4" s="61">
        <f>(K4+L4+M4)</f>
        <v>27</v>
      </c>
      <c r="T4" s="61">
        <f>(N4+O4+P4)</f>
        <v>22</v>
      </c>
      <c r="U4" s="61" t="str">
        <f>IF(Q4&lt;25,"ปรับปรุง",IF(Q4&lt;50,"พอใช้",IF(Q4&lt;75,"ดี",IF(Q4&gt;=75,"ดีมาก"))))</f>
        <v>ดีมาก</v>
      </c>
      <c r="V4" s="61" t="str">
        <f>IF(R4&lt;10,"ปรับปรุง",IF(R4&lt;20,"พอใช้",IF(R4&lt;30,"ดี",IF(R4&gt;=30,"ดีมาก"))))</f>
        <v>ดีมาก</v>
      </c>
      <c r="W4" s="61" t="str">
        <f>IF(S4&lt;7.5,"ปรับปรุง",IF(S4&lt;15,"พอใช้",IF(S4&lt;22.5,"ดี",IF(S4&gt;=22.5,"ดีมาก"))))</f>
        <v>ดีมาก</v>
      </c>
      <c r="X4" s="61" t="str">
        <f>IF(T4&lt;7.5,"ปรับปรุง",IF(T4&lt;15,"พอใช้",IF(T4&lt;22.5,"ดี",IF(T4&gt;=22.5,"ดีมาก"))))</f>
        <v>ดี</v>
      </c>
    </row>
    <row r="5" spans="1:24" s="57" customFormat="1" ht="24.75" customHeight="1">
      <c r="A5" s="61" t="s">
        <v>55</v>
      </c>
      <c r="B5" s="61">
        <v>1049730082</v>
      </c>
      <c r="C5" s="62" t="s">
        <v>24</v>
      </c>
      <c r="D5" s="63" t="s">
        <v>57</v>
      </c>
      <c r="E5" s="61">
        <v>1</v>
      </c>
      <c r="F5" s="64">
        <v>2</v>
      </c>
      <c r="G5" s="65">
        <v>99</v>
      </c>
      <c r="H5" s="61">
        <v>9</v>
      </c>
      <c r="I5" s="61">
        <v>12</v>
      </c>
      <c r="J5" s="61">
        <v>17.75</v>
      </c>
      <c r="K5" s="61">
        <v>14</v>
      </c>
      <c r="L5" s="61">
        <v>4</v>
      </c>
      <c r="M5" s="61">
        <v>8</v>
      </c>
      <c r="N5" s="61">
        <v>6</v>
      </c>
      <c r="O5" s="61">
        <v>10</v>
      </c>
      <c r="P5" s="61">
        <v>7</v>
      </c>
      <c r="Q5" s="61">
        <f t="shared" si="0"/>
        <v>87.75</v>
      </c>
      <c r="R5" s="61">
        <f aca="true" t="shared" si="1" ref="R5:R10">(H5+I5+J5)</f>
        <v>38.75</v>
      </c>
      <c r="S5" s="61">
        <f aca="true" t="shared" si="2" ref="S5:S10">(K5+L5+M5)</f>
        <v>26</v>
      </c>
      <c r="T5" s="61">
        <f aca="true" t="shared" si="3" ref="T5:T10">(N5+O5+P5)</f>
        <v>23</v>
      </c>
      <c r="U5" s="61" t="str">
        <f aca="true" t="shared" si="4" ref="U5:U10">IF(Q5&lt;25,"ปรับปรุง",IF(Q5&lt;50,"พอใช้",IF(Q5&lt;75,"ดี",IF(Q5&gt;=75,"ดีมาก"))))</f>
        <v>ดีมาก</v>
      </c>
      <c r="V5" s="61" t="str">
        <f aca="true" t="shared" si="5" ref="V5:V10">IF(R5&lt;10,"ปรับปรุง",IF(R5&lt;20,"พอใช้",IF(R5&lt;30,"ดี",IF(R5&gt;=30,"ดีมาก"))))</f>
        <v>ดีมาก</v>
      </c>
      <c r="W5" s="61" t="str">
        <f aca="true" t="shared" si="6" ref="W5:X10">IF(S5&lt;7.5,"ปรับปรุง",IF(S5&lt;15,"พอใช้",IF(S5&lt;22.5,"ดี",IF(S5&gt;=22.5,"ดีมาก"))))</f>
        <v>ดีมาก</v>
      </c>
      <c r="X5" s="61" t="str">
        <f t="shared" si="6"/>
        <v>ดีมาก</v>
      </c>
    </row>
    <row r="6" spans="1:24" s="57" customFormat="1" ht="24.75" customHeight="1">
      <c r="A6" s="61" t="s">
        <v>55</v>
      </c>
      <c r="B6" s="61">
        <v>1049730082</v>
      </c>
      <c r="C6" s="62" t="s">
        <v>24</v>
      </c>
      <c r="D6" s="63" t="s">
        <v>58</v>
      </c>
      <c r="E6" s="61">
        <v>1</v>
      </c>
      <c r="F6" s="64">
        <v>3</v>
      </c>
      <c r="G6" s="65">
        <v>99</v>
      </c>
      <c r="H6" s="61">
        <v>4</v>
      </c>
      <c r="I6" s="61">
        <v>12</v>
      </c>
      <c r="J6" s="61">
        <v>17</v>
      </c>
      <c r="K6" s="61">
        <v>13</v>
      </c>
      <c r="L6" s="61">
        <v>8</v>
      </c>
      <c r="M6" s="61">
        <v>4</v>
      </c>
      <c r="N6" s="61">
        <v>4</v>
      </c>
      <c r="O6" s="61">
        <v>10</v>
      </c>
      <c r="P6" s="61">
        <v>7</v>
      </c>
      <c r="Q6" s="61">
        <f t="shared" si="0"/>
        <v>79</v>
      </c>
      <c r="R6" s="61">
        <f t="shared" si="1"/>
        <v>33</v>
      </c>
      <c r="S6" s="61">
        <f t="shared" si="2"/>
        <v>25</v>
      </c>
      <c r="T6" s="61">
        <f t="shared" si="3"/>
        <v>21</v>
      </c>
      <c r="U6" s="61" t="str">
        <f t="shared" si="4"/>
        <v>ดีมาก</v>
      </c>
      <c r="V6" s="61" t="str">
        <f t="shared" si="5"/>
        <v>ดีมาก</v>
      </c>
      <c r="W6" s="61" t="str">
        <f t="shared" si="6"/>
        <v>ดีมาก</v>
      </c>
      <c r="X6" s="61" t="str">
        <f t="shared" si="6"/>
        <v>ดี</v>
      </c>
    </row>
    <row r="7" spans="1:24" s="57" customFormat="1" ht="24.75" customHeight="1">
      <c r="A7" s="61" t="s">
        <v>55</v>
      </c>
      <c r="B7" s="61">
        <v>1049730082</v>
      </c>
      <c r="C7" s="62" t="s">
        <v>24</v>
      </c>
      <c r="D7" s="63" t="s">
        <v>59</v>
      </c>
      <c r="E7" s="61">
        <v>1</v>
      </c>
      <c r="F7" s="64">
        <v>4</v>
      </c>
      <c r="G7" s="65">
        <v>99</v>
      </c>
      <c r="H7" s="61">
        <v>8</v>
      </c>
      <c r="I7" s="61">
        <v>12</v>
      </c>
      <c r="J7" s="61">
        <v>18</v>
      </c>
      <c r="K7" s="61">
        <v>15</v>
      </c>
      <c r="L7" s="61">
        <v>8</v>
      </c>
      <c r="M7" s="61">
        <v>0</v>
      </c>
      <c r="N7" s="61">
        <v>7.5</v>
      </c>
      <c r="O7" s="61">
        <v>10</v>
      </c>
      <c r="P7" s="61">
        <v>7</v>
      </c>
      <c r="Q7" s="61">
        <f t="shared" si="0"/>
        <v>85.5</v>
      </c>
      <c r="R7" s="61">
        <f t="shared" si="1"/>
        <v>38</v>
      </c>
      <c r="S7" s="61">
        <f t="shared" si="2"/>
        <v>23</v>
      </c>
      <c r="T7" s="61">
        <f t="shared" si="3"/>
        <v>24.5</v>
      </c>
      <c r="U7" s="61" t="str">
        <f t="shared" si="4"/>
        <v>ดีมาก</v>
      </c>
      <c r="V7" s="61" t="str">
        <f t="shared" si="5"/>
        <v>ดีมาก</v>
      </c>
      <c r="W7" s="61" t="str">
        <f t="shared" si="6"/>
        <v>ดีมาก</v>
      </c>
      <c r="X7" s="61" t="str">
        <f t="shared" si="6"/>
        <v>ดีมาก</v>
      </c>
    </row>
    <row r="8" spans="1:24" s="57" customFormat="1" ht="24.75" customHeight="1">
      <c r="A8" s="61" t="s">
        <v>55</v>
      </c>
      <c r="B8" s="61">
        <v>1049730082</v>
      </c>
      <c r="C8" s="62" t="s">
        <v>24</v>
      </c>
      <c r="D8" s="63" t="s">
        <v>60</v>
      </c>
      <c r="E8" s="61">
        <v>1</v>
      </c>
      <c r="F8" s="64">
        <v>5</v>
      </c>
      <c r="G8" s="65">
        <v>99</v>
      </c>
      <c r="H8" s="61">
        <v>9.5</v>
      </c>
      <c r="I8" s="61">
        <v>12</v>
      </c>
      <c r="J8" s="61">
        <v>16.75</v>
      </c>
      <c r="K8" s="61">
        <v>14</v>
      </c>
      <c r="L8" s="61">
        <v>8</v>
      </c>
      <c r="M8" s="61">
        <v>6</v>
      </c>
      <c r="N8" s="61">
        <v>5.5</v>
      </c>
      <c r="O8" s="61">
        <v>9</v>
      </c>
      <c r="P8" s="61">
        <v>8</v>
      </c>
      <c r="Q8" s="61">
        <f t="shared" si="0"/>
        <v>88.75</v>
      </c>
      <c r="R8" s="61">
        <f t="shared" si="1"/>
        <v>38.25</v>
      </c>
      <c r="S8" s="61">
        <f t="shared" si="2"/>
        <v>28</v>
      </c>
      <c r="T8" s="61">
        <f t="shared" si="3"/>
        <v>22.5</v>
      </c>
      <c r="U8" s="61" t="str">
        <f t="shared" si="4"/>
        <v>ดีมาก</v>
      </c>
      <c r="V8" s="61" t="str">
        <f t="shared" si="5"/>
        <v>ดีมาก</v>
      </c>
      <c r="W8" s="61" t="str">
        <f t="shared" si="6"/>
        <v>ดีมาก</v>
      </c>
      <c r="X8" s="61" t="str">
        <f t="shared" si="6"/>
        <v>ดีมาก</v>
      </c>
    </row>
    <row r="9" spans="1:24" s="57" customFormat="1" ht="24.75" customHeight="1">
      <c r="A9" s="61" t="s">
        <v>55</v>
      </c>
      <c r="B9" s="61">
        <v>1049730082</v>
      </c>
      <c r="C9" s="62" t="s">
        <v>24</v>
      </c>
      <c r="D9" s="63" t="s">
        <v>61</v>
      </c>
      <c r="E9" s="61">
        <v>1</v>
      </c>
      <c r="F9" s="64">
        <v>6</v>
      </c>
      <c r="G9" s="65">
        <v>99</v>
      </c>
      <c r="H9" s="61">
        <v>8.5</v>
      </c>
      <c r="I9" s="61">
        <v>12</v>
      </c>
      <c r="J9" s="61">
        <v>18</v>
      </c>
      <c r="K9" s="61">
        <v>15</v>
      </c>
      <c r="L9" s="61">
        <v>8</v>
      </c>
      <c r="M9" s="61">
        <v>4</v>
      </c>
      <c r="N9" s="61">
        <v>9</v>
      </c>
      <c r="O9" s="61">
        <v>10</v>
      </c>
      <c r="P9" s="61">
        <v>8</v>
      </c>
      <c r="Q9" s="61">
        <f t="shared" si="0"/>
        <v>92.5</v>
      </c>
      <c r="R9" s="61">
        <f t="shared" si="1"/>
        <v>38.5</v>
      </c>
      <c r="S9" s="61">
        <f t="shared" si="2"/>
        <v>27</v>
      </c>
      <c r="T9" s="61">
        <f t="shared" si="3"/>
        <v>27</v>
      </c>
      <c r="U9" s="61" t="str">
        <f t="shared" si="4"/>
        <v>ดีมาก</v>
      </c>
      <c r="V9" s="61" t="str">
        <f t="shared" si="5"/>
        <v>ดีมาก</v>
      </c>
      <c r="W9" s="61" t="str">
        <f t="shared" si="6"/>
        <v>ดีมาก</v>
      </c>
      <c r="X9" s="61" t="str">
        <f t="shared" si="6"/>
        <v>ดีมาก</v>
      </c>
    </row>
    <row r="10" spans="1:24" s="57" customFormat="1" ht="24.75" customHeight="1">
      <c r="A10" s="61" t="s">
        <v>55</v>
      </c>
      <c r="B10" s="61">
        <v>1049730082</v>
      </c>
      <c r="C10" s="62" t="s">
        <v>24</v>
      </c>
      <c r="D10" s="63" t="s">
        <v>62</v>
      </c>
      <c r="E10" s="61">
        <v>1</v>
      </c>
      <c r="F10" s="64">
        <v>7</v>
      </c>
      <c r="G10" s="65">
        <v>99</v>
      </c>
      <c r="H10" s="61">
        <v>9.5</v>
      </c>
      <c r="I10" s="61">
        <v>12</v>
      </c>
      <c r="J10" s="61">
        <v>17.75</v>
      </c>
      <c r="K10" s="61">
        <v>14</v>
      </c>
      <c r="L10" s="61">
        <v>0</v>
      </c>
      <c r="M10" s="61">
        <v>0</v>
      </c>
      <c r="N10" s="61">
        <v>8</v>
      </c>
      <c r="O10" s="61">
        <v>10</v>
      </c>
      <c r="P10" s="61">
        <v>9</v>
      </c>
      <c r="Q10" s="61">
        <f t="shared" si="0"/>
        <v>80.25</v>
      </c>
      <c r="R10" s="61">
        <f t="shared" si="1"/>
        <v>39.25</v>
      </c>
      <c r="S10" s="61">
        <f t="shared" si="2"/>
        <v>14</v>
      </c>
      <c r="T10" s="61">
        <f t="shared" si="3"/>
        <v>27</v>
      </c>
      <c r="U10" s="61" t="str">
        <f t="shared" si="4"/>
        <v>ดีมาก</v>
      </c>
      <c r="V10" s="61" t="str">
        <f t="shared" si="5"/>
        <v>ดีมาก</v>
      </c>
      <c r="W10" s="61" t="str">
        <f t="shared" si="6"/>
        <v>พอใช้</v>
      </c>
      <c r="X10" s="61" t="str">
        <f t="shared" si="6"/>
        <v>ดีมาก</v>
      </c>
    </row>
  </sheetData>
  <sheetProtection/>
  <mergeCells count="18">
    <mergeCell ref="F1:F3"/>
    <mergeCell ref="A1:A3"/>
    <mergeCell ref="B1:B3"/>
    <mergeCell ref="C1:C3"/>
    <mergeCell ref="D1:D3"/>
    <mergeCell ref="E1:E3"/>
    <mergeCell ref="X1:X3"/>
    <mergeCell ref="G1:G3"/>
    <mergeCell ref="H1:J1"/>
    <mergeCell ref="K1:M1"/>
    <mergeCell ref="N1:P1"/>
    <mergeCell ref="Q1:Q3"/>
    <mergeCell ref="R1:R3"/>
    <mergeCell ref="S1:S3"/>
    <mergeCell ref="T1:T3"/>
    <mergeCell ref="U1:U3"/>
    <mergeCell ref="V1:V3"/>
    <mergeCell ref="W1:W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P21"/>
  <sheetViews>
    <sheetView tabSelected="1" zoomScale="73" zoomScaleNormal="73" zoomScalePageLayoutView="0" workbookViewId="0" topLeftCell="A1">
      <selection activeCell="Q27" sqref="Q27"/>
    </sheetView>
  </sheetViews>
  <sheetFormatPr defaultColWidth="9.140625" defaultRowHeight="15"/>
  <cols>
    <col min="1" max="1" width="8.7109375" style="69" customWidth="1"/>
    <col min="2" max="2" width="11.8515625" style="69" customWidth="1"/>
    <col min="3" max="3" width="5.7109375" style="69" customWidth="1"/>
    <col min="4" max="4" width="5.28125" style="69" customWidth="1"/>
    <col min="5" max="5" width="14.421875" style="71" customWidth="1"/>
    <col min="6" max="6" width="4.421875" style="69" customWidth="1"/>
    <col min="7" max="7" width="5.28125" style="69" customWidth="1"/>
    <col min="8" max="8" width="3.28125" style="69" customWidth="1"/>
    <col min="9" max="29" width="4.140625" style="69" customWidth="1"/>
    <col min="30" max="31" width="4.57421875" style="69" customWidth="1"/>
    <col min="32" max="32" width="4.7109375" style="69" customWidth="1"/>
    <col min="33" max="33" width="5.00390625" style="69" customWidth="1"/>
    <col min="34" max="34" width="6.00390625" style="69" customWidth="1"/>
    <col min="35" max="35" width="13.00390625" style="70" customWidth="1"/>
    <col min="36" max="42" width="8.57421875" style="70" customWidth="1"/>
    <col min="43" max="249" width="9.00390625" style="69" customWidth="1"/>
    <col min="250" max="250" width="8.7109375" style="69" customWidth="1"/>
    <col min="251" max="251" width="11.8515625" style="69" customWidth="1"/>
    <col min="252" max="252" width="5.7109375" style="69" customWidth="1"/>
    <col min="253" max="253" width="5.28125" style="69" customWidth="1"/>
    <col min="254" max="254" width="14.421875" style="69" customWidth="1"/>
    <col min="255" max="255" width="4.421875" style="69" customWidth="1"/>
    <col min="256" max="16384" width="5.28125" style="69" customWidth="1"/>
  </cols>
  <sheetData>
    <row r="1" spans="1:35" ht="23.25">
      <c r="A1" s="132" t="s">
        <v>63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</row>
    <row r="2" spans="1:35" ht="23.25">
      <c r="A2" s="133" t="s">
        <v>64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</row>
    <row r="3" spans="1:35" ht="24.75" customHeight="1">
      <c r="A3" s="134" t="s">
        <v>2</v>
      </c>
      <c r="B3" s="136" t="s">
        <v>3</v>
      </c>
      <c r="C3" s="138" t="s">
        <v>4</v>
      </c>
      <c r="D3" s="140" t="s">
        <v>5</v>
      </c>
      <c r="E3" s="141" t="s">
        <v>20</v>
      </c>
      <c r="F3" s="140" t="s">
        <v>6</v>
      </c>
      <c r="G3" s="143" t="s">
        <v>7</v>
      </c>
      <c r="H3" s="145" t="s">
        <v>8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7"/>
      <c r="AH3" s="128" t="s">
        <v>9</v>
      </c>
      <c r="AI3" s="130" t="s">
        <v>10</v>
      </c>
    </row>
    <row r="4" spans="1:35" ht="21">
      <c r="A4" s="135"/>
      <c r="B4" s="136"/>
      <c r="C4" s="139"/>
      <c r="D4" s="140"/>
      <c r="E4" s="141"/>
      <c r="F4" s="140"/>
      <c r="G4" s="143"/>
      <c r="H4" s="67" t="s">
        <v>11</v>
      </c>
      <c r="I4" s="68">
        <v>1</v>
      </c>
      <c r="J4" s="68">
        <v>2</v>
      </c>
      <c r="K4" s="68">
        <v>3</v>
      </c>
      <c r="L4" s="68">
        <v>4</v>
      </c>
      <c r="M4" s="68">
        <v>5</v>
      </c>
      <c r="N4" s="68">
        <v>6</v>
      </c>
      <c r="O4" s="68">
        <v>7</v>
      </c>
      <c r="P4" s="68">
        <v>8</v>
      </c>
      <c r="Q4" s="68">
        <v>9</v>
      </c>
      <c r="R4" s="68">
        <v>10</v>
      </c>
      <c r="S4" s="68">
        <v>11</v>
      </c>
      <c r="T4" s="68">
        <v>12</v>
      </c>
      <c r="U4" s="68">
        <v>13</v>
      </c>
      <c r="V4" s="68">
        <v>14</v>
      </c>
      <c r="W4" s="68">
        <v>15</v>
      </c>
      <c r="X4" s="68">
        <v>16</v>
      </c>
      <c r="Y4" s="68">
        <v>17</v>
      </c>
      <c r="Z4" s="68">
        <v>18</v>
      </c>
      <c r="AA4" s="68">
        <v>19</v>
      </c>
      <c r="AB4" s="68">
        <v>20</v>
      </c>
      <c r="AC4" s="68">
        <v>21</v>
      </c>
      <c r="AD4" s="68">
        <v>22</v>
      </c>
      <c r="AE4" s="68">
        <v>23</v>
      </c>
      <c r="AF4" s="68">
        <v>24</v>
      </c>
      <c r="AG4" s="68">
        <v>25</v>
      </c>
      <c r="AH4" s="129"/>
      <c r="AI4" s="131"/>
    </row>
    <row r="5" spans="1:42" s="12" customFormat="1" ht="21">
      <c r="A5" s="135"/>
      <c r="B5" s="137"/>
      <c r="C5" s="139"/>
      <c r="D5" s="138"/>
      <c r="E5" s="142"/>
      <c r="F5" s="138"/>
      <c r="G5" s="144"/>
      <c r="H5" s="72" t="s">
        <v>12</v>
      </c>
      <c r="I5" s="73">
        <v>1</v>
      </c>
      <c r="J5" s="73">
        <v>1</v>
      </c>
      <c r="K5" s="73">
        <v>1</v>
      </c>
      <c r="L5" s="73">
        <v>1</v>
      </c>
      <c r="M5" s="73">
        <v>1</v>
      </c>
      <c r="N5" s="73">
        <v>1</v>
      </c>
      <c r="O5" s="73">
        <v>1</v>
      </c>
      <c r="P5" s="73">
        <v>1</v>
      </c>
      <c r="Q5" s="73">
        <v>1</v>
      </c>
      <c r="R5" s="73">
        <v>1</v>
      </c>
      <c r="S5" s="73">
        <v>1</v>
      </c>
      <c r="T5" s="73">
        <v>1</v>
      </c>
      <c r="U5" s="73">
        <v>1</v>
      </c>
      <c r="V5" s="73">
        <v>1</v>
      </c>
      <c r="W5" s="73">
        <v>1</v>
      </c>
      <c r="X5" s="73">
        <v>1</v>
      </c>
      <c r="Y5" s="73">
        <v>1</v>
      </c>
      <c r="Z5" s="73">
        <v>1</v>
      </c>
      <c r="AA5" s="73">
        <v>1</v>
      </c>
      <c r="AB5" s="73">
        <v>1</v>
      </c>
      <c r="AC5" s="74">
        <v>3</v>
      </c>
      <c r="AD5" s="74">
        <v>3</v>
      </c>
      <c r="AE5" s="73">
        <v>1</v>
      </c>
      <c r="AF5" s="73">
        <v>1</v>
      </c>
      <c r="AG5" s="74">
        <v>2</v>
      </c>
      <c r="AH5" s="75">
        <f>SUM(I5:AG5)</f>
        <v>30</v>
      </c>
      <c r="AI5" s="72" t="s">
        <v>13</v>
      </c>
      <c r="AJ5" s="8"/>
      <c r="AK5" s="8"/>
      <c r="AL5" s="8"/>
      <c r="AM5" s="8"/>
      <c r="AN5" s="8"/>
      <c r="AO5" s="8"/>
      <c r="AP5" s="8"/>
    </row>
    <row r="6" spans="1:35" s="8" customFormat="1" ht="21">
      <c r="A6" s="22" t="s">
        <v>24</v>
      </c>
      <c r="B6" s="23">
        <v>1049730082</v>
      </c>
      <c r="C6" s="29">
        <v>1</v>
      </c>
      <c r="D6" s="29">
        <v>1</v>
      </c>
      <c r="E6" s="52">
        <v>1490501209055</v>
      </c>
      <c r="F6" s="28">
        <v>1</v>
      </c>
      <c r="G6" s="27">
        <v>12</v>
      </c>
      <c r="H6" s="22"/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1</v>
      </c>
      <c r="P6" s="22">
        <v>0</v>
      </c>
      <c r="Q6" s="22">
        <v>1</v>
      </c>
      <c r="R6" s="22">
        <v>1</v>
      </c>
      <c r="S6" s="22">
        <v>0</v>
      </c>
      <c r="T6" s="22">
        <v>1</v>
      </c>
      <c r="U6" s="22">
        <v>0</v>
      </c>
      <c r="V6" s="22">
        <v>0</v>
      </c>
      <c r="W6" s="22">
        <v>1</v>
      </c>
      <c r="X6" s="22">
        <v>0</v>
      </c>
      <c r="Y6" s="22">
        <v>0</v>
      </c>
      <c r="Z6" s="22">
        <v>1</v>
      </c>
      <c r="AA6" s="22">
        <v>1</v>
      </c>
      <c r="AB6" s="22">
        <v>0</v>
      </c>
      <c r="AC6" s="22">
        <v>0</v>
      </c>
      <c r="AD6" s="22">
        <v>0</v>
      </c>
      <c r="AE6" s="22">
        <v>1</v>
      </c>
      <c r="AF6" s="22">
        <v>0</v>
      </c>
      <c r="AG6" s="22">
        <v>0</v>
      </c>
      <c r="AH6" s="82">
        <f aca="true" t="shared" si="0" ref="AH6:AH19">SUM(I6:AG6)</f>
        <v>8</v>
      </c>
      <c r="AI6" s="83">
        <f>6*AH6/30</f>
        <v>1.6</v>
      </c>
    </row>
    <row r="7" spans="1:35" s="8" customFormat="1" ht="21">
      <c r="A7" s="22" t="s">
        <v>24</v>
      </c>
      <c r="B7" s="23">
        <v>1049730082</v>
      </c>
      <c r="C7" s="29">
        <v>1</v>
      </c>
      <c r="D7" s="29">
        <v>2</v>
      </c>
      <c r="E7" s="52">
        <v>1139600418753</v>
      </c>
      <c r="F7" s="28">
        <v>1</v>
      </c>
      <c r="G7" s="27">
        <v>99</v>
      </c>
      <c r="H7" s="22"/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1</v>
      </c>
      <c r="P7" s="22">
        <v>0</v>
      </c>
      <c r="Q7" s="22">
        <v>1</v>
      </c>
      <c r="R7" s="22">
        <v>0</v>
      </c>
      <c r="S7" s="22">
        <v>0</v>
      </c>
      <c r="T7" s="22">
        <v>1</v>
      </c>
      <c r="U7" s="22">
        <v>0</v>
      </c>
      <c r="V7" s="22">
        <v>0</v>
      </c>
      <c r="W7" s="22">
        <v>1</v>
      </c>
      <c r="X7" s="22">
        <v>0</v>
      </c>
      <c r="Y7" s="22">
        <v>0</v>
      </c>
      <c r="Z7" s="22">
        <v>0</v>
      </c>
      <c r="AA7" s="22">
        <v>1</v>
      </c>
      <c r="AB7" s="22">
        <v>0</v>
      </c>
      <c r="AC7" s="22">
        <v>2</v>
      </c>
      <c r="AD7" s="22">
        <v>2</v>
      </c>
      <c r="AE7" s="22">
        <v>0</v>
      </c>
      <c r="AF7" s="22">
        <v>0.5</v>
      </c>
      <c r="AG7" s="22">
        <v>0</v>
      </c>
      <c r="AH7" s="82">
        <f t="shared" si="0"/>
        <v>9.5</v>
      </c>
      <c r="AI7" s="83">
        <f aca="true" t="shared" si="1" ref="AI7:AI19">6*AH7/30</f>
        <v>1.9</v>
      </c>
    </row>
    <row r="8" spans="1:35" s="8" customFormat="1" ht="21">
      <c r="A8" s="22" t="s">
        <v>24</v>
      </c>
      <c r="B8" s="23">
        <v>1049730082</v>
      </c>
      <c r="C8" s="29">
        <v>1</v>
      </c>
      <c r="D8" s="29">
        <v>3</v>
      </c>
      <c r="E8" s="52">
        <v>1499900512426</v>
      </c>
      <c r="F8" s="28">
        <v>1</v>
      </c>
      <c r="G8" s="27">
        <v>99</v>
      </c>
      <c r="H8" s="22"/>
      <c r="I8" s="22">
        <v>1</v>
      </c>
      <c r="J8" s="22">
        <v>1</v>
      </c>
      <c r="K8" s="22">
        <v>1</v>
      </c>
      <c r="L8" s="22">
        <v>1</v>
      </c>
      <c r="M8" s="22">
        <v>0</v>
      </c>
      <c r="N8" s="22">
        <v>1</v>
      </c>
      <c r="O8" s="22">
        <v>0</v>
      </c>
      <c r="P8" s="22">
        <v>0</v>
      </c>
      <c r="Q8" s="22">
        <v>0</v>
      </c>
      <c r="R8" s="22">
        <v>1</v>
      </c>
      <c r="S8" s="22">
        <v>0</v>
      </c>
      <c r="T8" s="22">
        <v>0</v>
      </c>
      <c r="U8" s="22">
        <v>1</v>
      </c>
      <c r="V8" s="22">
        <v>1</v>
      </c>
      <c r="W8" s="22">
        <v>0</v>
      </c>
      <c r="X8" s="22">
        <v>0</v>
      </c>
      <c r="Y8" s="22">
        <v>0</v>
      </c>
      <c r="Z8" s="22">
        <v>0</v>
      </c>
      <c r="AA8" s="22">
        <v>1</v>
      </c>
      <c r="AB8" s="22">
        <v>0</v>
      </c>
      <c r="AC8" s="22">
        <v>0</v>
      </c>
      <c r="AD8" s="22">
        <v>3</v>
      </c>
      <c r="AE8" s="22">
        <v>1</v>
      </c>
      <c r="AF8" s="22">
        <v>0.5</v>
      </c>
      <c r="AG8" s="22">
        <v>0</v>
      </c>
      <c r="AH8" s="82">
        <f t="shared" si="0"/>
        <v>13.5</v>
      </c>
      <c r="AI8" s="83">
        <f t="shared" si="1"/>
        <v>2.7</v>
      </c>
    </row>
    <row r="9" spans="1:35" s="8" customFormat="1" ht="21">
      <c r="A9" s="22" t="s">
        <v>24</v>
      </c>
      <c r="B9" s="23">
        <v>1049730082</v>
      </c>
      <c r="C9" s="29">
        <v>1</v>
      </c>
      <c r="D9" s="29">
        <v>4</v>
      </c>
      <c r="E9" s="52">
        <v>1490501208253</v>
      </c>
      <c r="F9" s="28">
        <v>1</v>
      </c>
      <c r="G9" s="27">
        <v>99</v>
      </c>
      <c r="H9" s="22"/>
      <c r="I9" s="22">
        <v>1</v>
      </c>
      <c r="J9" s="22">
        <v>1</v>
      </c>
      <c r="K9" s="22">
        <v>0</v>
      </c>
      <c r="L9" s="22">
        <v>1</v>
      </c>
      <c r="M9" s="22">
        <v>0</v>
      </c>
      <c r="N9" s="22">
        <v>0</v>
      </c>
      <c r="O9" s="22">
        <v>0</v>
      </c>
      <c r="P9" s="22">
        <v>1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1</v>
      </c>
      <c r="X9" s="22">
        <v>0</v>
      </c>
      <c r="Y9" s="22">
        <v>1</v>
      </c>
      <c r="Z9" s="22">
        <v>0</v>
      </c>
      <c r="AA9" s="22">
        <v>0</v>
      </c>
      <c r="AB9" s="22">
        <v>1</v>
      </c>
      <c r="AC9" s="22">
        <v>2</v>
      </c>
      <c r="AD9" s="22">
        <v>2</v>
      </c>
      <c r="AE9" s="22">
        <v>0</v>
      </c>
      <c r="AF9" s="22">
        <v>0</v>
      </c>
      <c r="AG9" s="22">
        <v>0</v>
      </c>
      <c r="AH9" s="82">
        <f t="shared" si="0"/>
        <v>11</v>
      </c>
      <c r="AI9" s="83">
        <f t="shared" si="1"/>
        <v>2.2</v>
      </c>
    </row>
    <row r="10" spans="1:35" s="8" customFormat="1" ht="21">
      <c r="A10" s="22" t="s">
        <v>24</v>
      </c>
      <c r="B10" s="23">
        <v>1049730082</v>
      </c>
      <c r="C10" s="29">
        <v>1</v>
      </c>
      <c r="D10" s="29">
        <v>5</v>
      </c>
      <c r="E10" s="52">
        <v>1110201345649</v>
      </c>
      <c r="F10" s="28">
        <v>1</v>
      </c>
      <c r="G10" s="27">
        <v>99</v>
      </c>
      <c r="H10" s="22"/>
      <c r="I10" s="22">
        <v>1</v>
      </c>
      <c r="J10" s="22">
        <v>1</v>
      </c>
      <c r="K10" s="22">
        <v>0</v>
      </c>
      <c r="L10" s="22">
        <v>1</v>
      </c>
      <c r="M10" s="22">
        <v>1</v>
      </c>
      <c r="N10" s="22">
        <v>0</v>
      </c>
      <c r="O10" s="22">
        <v>0</v>
      </c>
      <c r="P10" s="22">
        <v>0</v>
      </c>
      <c r="Q10" s="22">
        <v>0</v>
      </c>
      <c r="R10" s="22">
        <v>1</v>
      </c>
      <c r="S10" s="22">
        <v>1</v>
      </c>
      <c r="T10" s="22">
        <v>1</v>
      </c>
      <c r="U10" s="22">
        <v>0</v>
      </c>
      <c r="V10" s="22">
        <v>0</v>
      </c>
      <c r="W10" s="22">
        <v>1</v>
      </c>
      <c r="X10" s="22">
        <v>0</v>
      </c>
      <c r="Y10" s="22">
        <v>0</v>
      </c>
      <c r="Z10" s="22">
        <v>0</v>
      </c>
      <c r="AA10" s="22">
        <v>1</v>
      </c>
      <c r="AB10" s="22">
        <v>0</v>
      </c>
      <c r="AC10" s="22">
        <v>2</v>
      </c>
      <c r="AD10" s="22">
        <v>2</v>
      </c>
      <c r="AE10" s="22">
        <v>1</v>
      </c>
      <c r="AF10" s="22">
        <v>0</v>
      </c>
      <c r="AG10" s="22">
        <v>2</v>
      </c>
      <c r="AH10" s="82">
        <f t="shared" si="0"/>
        <v>16</v>
      </c>
      <c r="AI10" s="83">
        <f t="shared" si="1"/>
        <v>3.2</v>
      </c>
    </row>
    <row r="11" spans="1:35" s="8" customFormat="1" ht="21">
      <c r="A11" s="22" t="s">
        <v>24</v>
      </c>
      <c r="B11" s="23">
        <v>1049730082</v>
      </c>
      <c r="C11" s="29">
        <v>1</v>
      </c>
      <c r="D11" s="29">
        <v>6</v>
      </c>
      <c r="E11" s="52">
        <v>1490501209543</v>
      </c>
      <c r="F11" s="28">
        <v>1</v>
      </c>
      <c r="G11" s="27">
        <v>99</v>
      </c>
      <c r="H11" s="22"/>
      <c r="I11" s="22">
        <v>1</v>
      </c>
      <c r="J11" s="22">
        <v>1</v>
      </c>
      <c r="K11" s="22">
        <v>0</v>
      </c>
      <c r="L11" s="22">
        <v>1</v>
      </c>
      <c r="M11" s="22">
        <v>1</v>
      </c>
      <c r="N11" s="22">
        <v>1</v>
      </c>
      <c r="O11" s="22">
        <v>1</v>
      </c>
      <c r="P11" s="22">
        <v>0</v>
      </c>
      <c r="Q11" s="22">
        <v>1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1</v>
      </c>
      <c r="X11" s="22">
        <v>0</v>
      </c>
      <c r="Y11" s="22">
        <v>0</v>
      </c>
      <c r="Z11" s="22">
        <v>0</v>
      </c>
      <c r="AA11" s="22">
        <v>1</v>
      </c>
      <c r="AB11" s="22">
        <v>0</v>
      </c>
      <c r="AC11" s="22">
        <v>2</v>
      </c>
      <c r="AD11" s="22">
        <v>2</v>
      </c>
      <c r="AE11" s="22">
        <v>0</v>
      </c>
      <c r="AF11" s="22">
        <v>0</v>
      </c>
      <c r="AG11" s="22">
        <v>0</v>
      </c>
      <c r="AH11" s="82">
        <f t="shared" si="0"/>
        <v>13</v>
      </c>
      <c r="AI11" s="83">
        <f t="shared" si="1"/>
        <v>2.6</v>
      </c>
    </row>
    <row r="12" spans="1:35" s="8" customFormat="1" ht="21">
      <c r="A12" s="22" t="s">
        <v>24</v>
      </c>
      <c r="B12" s="23">
        <v>1049730082</v>
      </c>
      <c r="C12" s="29">
        <v>1</v>
      </c>
      <c r="D12" s="29">
        <v>7</v>
      </c>
      <c r="E12" s="52">
        <v>1571500100165</v>
      </c>
      <c r="F12" s="28">
        <v>1</v>
      </c>
      <c r="G12" s="27">
        <v>12</v>
      </c>
      <c r="H12" s="22"/>
      <c r="I12" s="22">
        <v>1</v>
      </c>
      <c r="J12" s="22">
        <v>1</v>
      </c>
      <c r="K12" s="22">
        <v>0</v>
      </c>
      <c r="L12" s="22">
        <v>1</v>
      </c>
      <c r="M12" s="22">
        <v>1</v>
      </c>
      <c r="N12" s="22">
        <v>1</v>
      </c>
      <c r="O12" s="22">
        <v>1</v>
      </c>
      <c r="P12" s="22">
        <v>0</v>
      </c>
      <c r="Q12" s="22">
        <v>0</v>
      </c>
      <c r="R12" s="22">
        <v>1</v>
      </c>
      <c r="S12" s="22">
        <v>0</v>
      </c>
      <c r="T12" s="22">
        <v>0</v>
      </c>
      <c r="U12" s="22">
        <v>1</v>
      </c>
      <c r="V12" s="22">
        <v>0</v>
      </c>
      <c r="W12" s="22">
        <v>1</v>
      </c>
      <c r="X12" s="22">
        <v>0</v>
      </c>
      <c r="Y12" s="22">
        <v>0</v>
      </c>
      <c r="Z12" s="22">
        <v>0</v>
      </c>
      <c r="AA12" s="22">
        <v>1</v>
      </c>
      <c r="AB12" s="22">
        <v>0</v>
      </c>
      <c r="AC12" s="22">
        <v>2</v>
      </c>
      <c r="AD12" s="22">
        <v>2</v>
      </c>
      <c r="AE12" s="22">
        <v>0</v>
      </c>
      <c r="AF12" s="22">
        <v>0</v>
      </c>
      <c r="AG12" s="22">
        <v>0</v>
      </c>
      <c r="AH12" s="82">
        <f t="shared" si="0"/>
        <v>14</v>
      </c>
      <c r="AI12" s="83">
        <f t="shared" si="1"/>
        <v>2.8</v>
      </c>
    </row>
    <row r="13" spans="1:35" s="8" customFormat="1" ht="21">
      <c r="A13" s="22" t="s">
        <v>24</v>
      </c>
      <c r="B13" s="23">
        <v>1049730082</v>
      </c>
      <c r="C13" s="29">
        <v>1</v>
      </c>
      <c r="D13" s="29">
        <v>8</v>
      </c>
      <c r="E13" s="52">
        <v>1490501210045</v>
      </c>
      <c r="F13" s="28">
        <v>1</v>
      </c>
      <c r="G13" s="27">
        <v>12</v>
      </c>
      <c r="H13" s="22"/>
      <c r="I13" s="22">
        <v>1</v>
      </c>
      <c r="J13" s="22">
        <v>1</v>
      </c>
      <c r="K13" s="22">
        <v>0</v>
      </c>
      <c r="L13" s="22">
        <v>1</v>
      </c>
      <c r="M13" s="22">
        <v>1</v>
      </c>
      <c r="N13" s="22">
        <v>1</v>
      </c>
      <c r="O13" s="22">
        <v>1</v>
      </c>
      <c r="P13" s="22">
        <v>1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1</v>
      </c>
      <c r="X13" s="22">
        <v>0</v>
      </c>
      <c r="Y13" s="22">
        <v>1</v>
      </c>
      <c r="Z13" s="22">
        <v>0</v>
      </c>
      <c r="AA13" s="22">
        <v>0</v>
      </c>
      <c r="AB13" s="22">
        <v>1</v>
      </c>
      <c r="AC13" s="22">
        <v>2</v>
      </c>
      <c r="AD13" s="22">
        <v>2</v>
      </c>
      <c r="AE13" s="22">
        <v>0</v>
      </c>
      <c r="AF13" s="22">
        <v>0</v>
      </c>
      <c r="AG13" s="22">
        <v>0</v>
      </c>
      <c r="AH13" s="82">
        <f t="shared" si="0"/>
        <v>14</v>
      </c>
      <c r="AI13" s="83">
        <f t="shared" si="1"/>
        <v>2.8</v>
      </c>
    </row>
    <row r="14" spans="1:35" s="8" customFormat="1" ht="21">
      <c r="A14" s="22" t="s">
        <v>24</v>
      </c>
      <c r="B14" s="23">
        <v>1049730082</v>
      </c>
      <c r="C14" s="29">
        <v>1</v>
      </c>
      <c r="D14" s="29">
        <v>9</v>
      </c>
      <c r="E14" s="52">
        <v>1490501209811</v>
      </c>
      <c r="F14" s="28">
        <v>1</v>
      </c>
      <c r="G14" s="27">
        <v>12</v>
      </c>
      <c r="H14" s="22"/>
      <c r="I14" s="22">
        <v>0</v>
      </c>
      <c r="J14" s="22">
        <v>1</v>
      </c>
      <c r="K14" s="22">
        <v>0</v>
      </c>
      <c r="L14" s="22">
        <v>1</v>
      </c>
      <c r="M14" s="22">
        <v>1</v>
      </c>
      <c r="N14" s="22">
        <v>1</v>
      </c>
      <c r="O14" s="22">
        <v>1</v>
      </c>
      <c r="P14" s="22">
        <v>1</v>
      </c>
      <c r="Q14" s="22">
        <v>0</v>
      </c>
      <c r="R14" s="22">
        <v>1</v>
      </c>
      <c r="S14" s="22">
        <v>0</v>
      </c>
      <c r="T14" s="22">
        <v>0</v>
      </c>
      <c r="U14" s="22">
        <v>1</v>
      </c>
      <c r="V14" s="22">
        <v>0</v>
      </c>
      <c r="W14" s="22">
        <v>1</v>
      </c>
      <c r="X14" s="22">
        <v>0</v>
      </c>
      <c r="Y14" s="22">
        <v>0</v>
      </c>
      <c r="Z14" s="22">
        <v>0</v>
      </c>
      <c r="AA14" s="22">
        <v>0</v>
      </c>
      <c r="AB14" s="22">
        <v>1</v>
      </c>
      <c r="AC14" s="22">
        <v>2</v>
      </c>
      <c r="AD14" s="22">
        <v>2</v>
      </c>
      <c r="AE14" s="22">
        <v>1</v>
      </c>
      <c r="AF14" s="22">
        <v>0</v>
      </c>
      <c r="AG14" s="22">
        <v>0</v>
      </c>
      <c r="AH14" s="82">
        <f t="shared" si="0"/>
        <v>15</v>
      </c>
      <c r="AI14" s="83">
        <f t="shared" si="1"/>
        <v>3</v>
      </c>
    </row>
    <row r="15" spans="1:35" s="8" customFormat="1" ht="21">
      <c r="A15" s="22" t="s">
        <v>24</v>
      </c>
      <c r="B15" s="23">
        <v>1049730082</v>
      </c>
      <c r="C15" s="29">
        <v>1</v>
      </c>
      <c r="D15" s="29">
        <v>10</v>
      </c>
      <c r="E15" s="52">
        <v>1479900803579</v>
      </c>
      <c r="F15" s="28">
        <v>2</v>
      </c>
      <c r="G15" s="27">
        <v>99</v>
      </c>
      <c r="H15" s="22"/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1</v>
      </c>
      <c r="P15" s="22">
        <v>0</v>
      </c>
      <c r="Q15" s="22">
        <v>0</v>
      </c>
      <c r="R15" s="22">
        <v>0</v>
      </c>
      <c r="S15" s="22">
        <v>1</v>
      </c>
      <c r="T15" s="22">
        <v>1</v>
      </c>
      <c r="U15" s="22">
        <v>1</v>
      </c>
      <c r="V15" s="22">
        <v>0</v>
      </c>
      <c r="W15" s="22">
        <v>1</v>
      </c>
      <c r="X15" s="22">
        <v>0</v>
      </c>
      <c r="Y15" s="22">
        <v>0</v>
      </c>
      <c r="Z15" s="22">
        <v>0</v>
      </c>
      <c r="AA15" s="22">
        <v>1</v>
      </c>
      <c r="AB15" s="22">
        <v>0</v>
      </c>
      <c r="AC15" s="22">
        <v>0</v>
      </c>
      <c r="AD15" s="22">
        <v>1</v>
      </c>
      <c r="AE15" s="22">
        <v>1</v>
      </c>
      <c r="AF15" s="22">
        <v>0.5</v>
      </c>
      <c r="AG15" s="22">
        <v>2</v>
      </c>
      <c r="AH15" s="82">
        <f t="shared" si="0"/>
        <v>10.5</v>
      </c>
      <c r="AI15" s="83">
        <f t="shared" si="1"/>
        <v>2.1</v>
      </c>
    </row>
    <row r="16" spans="1:35" s="8" customFormat="1" ht="21">
      <c r="A16" s="22" t="s">
        <v>24</v>
      </c>
      <c r="B16" s="23">
        <v>1049730082</v>
      </c>
      <c r="C16" s="29">
        <v>1</v>
      </c>
      <c r="D16" s="29">
        <v>11</v>
      </c>
      <c r="E16" s="52">
        <v>1490501208202</v>
      </c>
      <c r="F16" s="28">
        <v>2</v>
      </c>
      <c r="G16" s="27">
        <v>99</v>
      </c>
      <c r="H16" s="22"/>
      <c r="I16" s="22">
        <v>1</v>
      </c>
      <c r="J16" s="22">
        <v>0</v>
      </c>
      <c r="K16" s="22">
        <v>0</v>
      </c>
      <c r="L16" s="22">
        <v>1</v>
      </c>
      <c r="M16" s="22">
        <v>1</v>
      </c>
      <c r="N16" s="22">
        <v>1</v>
      </c>
      <c r="O16" s="22">
        <v>1</v>
      </c>
      <c r="P16" s="22">
        <v>0</v>
      </c>
      <c r="Q16" s="22">
        <v>1</v>
      </c>
      <c r="R16" s="22">
        <v>0</v>
      </c>
      <c r="S16" s="22">
        <v>1</v>
      </c>
      <c r="T16" s="22">
        <v>1</v>
      </c>
      <c r="U16" s="22">
        <v>1</v>
      </c>
      <c r="V16" s="22">
        <v>0</v>
      </c>
      <c r="W16" s="22">
        <v>1</v>
      </c>
      <c r="X16" s="22">
        <v>1</v>
      </c>
      <c r="Y16" s="22">
        <v>1</v>
      </c>
      <c r="Z16" s="22">
        <v>1</v>
      </c>
      <c r="AA16" s="22">
        <v>1</v>
      </c>
      <c r="AB16" s="22">
        <v>1</v>
      </c>
      <c r="AC16" s="22">
        <v>2</v>
      </c>
      <c r="AD16" s="22">
        <v>3</v>
      </c>
      <c r="AE16" s="22">
        <v>0</v>
      </c>
      <c r="AF16" s="22">
        <v>0.5</v>
      </c>
      <c r="AG16" s="22">
        <v>2</v>
      </c>
      <c r="AH16" s="82">
        <f t="shared" si="0"/>
        <v>22.5</v>
      </c>
      <c r="AI16" s="83">
        <f t="shared" si="1"/>
        <v>4.5</v>
      </c>
    </row>
    <row r="17" spans="1:35" s="8" customFormat="1" ht="21">
      <c r="A17" s="22" t="s">
        <v>24</v>
      </c>
      <c r="B17" s="23">
        <v>1049730082</v>
      </c>
      <c r="C17" s="29">
        <v>1</v>
      </c>
      <c r="D17" s="29">
        <v>12</v>
      </c>
      <c r="E17" s="52">
        <v>1490501208741</v>
      </c>
      <c r="F17" s="28">
        <v>2</v>
      </c>
      <c r="G17" s="27">
        <v>99</v>
      </c>
      <c r="H17" s="22"/>
      <c r="I17" s="22">
        <v>1</v>
      </c>
      <c r="J17" s="22">
        <v>1</v>
      </c>
      <c r="K17" s="22">
        <v>0</v>
      </c>
      <c r="L17" s="22">
        <v>1</v>
      </c>
      <c r="M17" s="22">
        <v>1</v>
      </c>
      <c r="N17" s="22">
        <v>1</v>
      </c>
      <c r="O17" s="22">
        <v>1</v>
      </c>
      <c r="P17" s="22">
        <v>0</v>
      </c>
      <c r="Q17" s="22">
        <v>0</v>
      </c>
      <c r="R17" s="22">
        <v>0</v>
      </c>
      <c r="S17" s="22">
        <v>1</v>
      </c>
      <c r="T17" s="22">
        <v>1</v>
      </c>
      <c r="U17" s="22">
        <v>0</v>
      </c>
      <c r="V17" s="22">
        <v>0</v>
      </c>
      <c r="W17" s="22">
        <v>1</v>
      </c>
      <c r="X17" s="22">
        <v>0</v>
      </c>
      <c r="Y17" s="22">
        <v>1</v>
      </c>
      <c r="Z17" s="22">
        <v>0</v>
      </c>
      <c r="AA17" s="22">
        <v>0</v>
      </c>
      <c r="AB17" s="22">
        <v>1</v>
      </c>
      <c r="AC17" s="22">
        <v>2</v>
      </c>
      <c r="AD17" s="22">
        <v>2</v>
      </c>
      <c r="AE17" s="22">
        <v>0</v>
      </c>
      <c r="AF17" s="22">
        <v>0.5</v>
      </c>
      <c r="AG17" s="22">
        <v>1</v>
      </c>
      <c r="AH17" s="82">
        <f t="shared" si="0"/>
        <v>16.5</v>
      </c>
      <c r="AI17" s="83">
        <f t="shared" si="1"/>
        <v>3.3</v>
      </c>
    </row>
    <row r="18" spans="1:35" s="8" customFormat="1" ht="21">
      <c r="A18" s="22" t="s">
        <v>24</v>
      </c>
      <c r="B18" s="23">
        <v>1049730082</v>
      </c>
      <c r="C18" s="29">
        <v>1</v>
      </c>
      <c r="D18" s="29">
        <v>13</v>
      </c>
      <c r="E18" s="52">
        <v>1490501210665</v>
      </c>
      <c r="F18" s="28">
        <v>2</v>
      </c>
      <c r="G18" s="27">
        <v>99</v>
      </c>
      <c r="H18" s="22"/>
      <c r="I18" s="22">
        <v>1</v>
      </c>
      <c r="J18" s="22">
        <v>1</v>
      </c>
      <c r="K18" s="22">
        <v>0</v>
      </c>
      <c r="L18" s="22">
        <v>0</v>
      </c>
      <c r="M18" s="22">
        <v>0</v>
      </c>
      <c r="N18" s="22">
        <v>1</v>
      </c>
      <c r="O18" s="22">
        <v>1</v>
      </c>
      <c r="P18" s="22">
        <v>1</v>
      </c>
      <c r="Q18" s="22">
        <v>0</v>
      </c>
      <c r="R18" s="22">
        <v>0</v>
      </c>
      <c r="S18" s="22">
        <v>0</v>
      </c>
      <c r="T18" s="22">
        <v>1</v>
      </c>
      <c r="U18" s="22">
        <v>0</v>
      </c>
      <c r="V18" s="22">
        <v>0</v>
      </c>
      <c r="W18" s="22">
        <v>1</v>
      </c>
      <c r="X18" s="22">
        <v>0</v>
      </c>
      <c r="Y18" s="22">
        <v>1</v>
      </c>
      <c r="Z18" s="22">
        <v>0</v>
      </c>
      <c r="AA18" s="22">
        <v>0</v>
      </c>
      <c r="AB18" s="22">
        <v>1</v>
      </c>
      <c r="AC18" s="22">
        <v>2</v>
      </c>
      <c r="AD18" s="22">
        <v>2</v>
      </c>
      <c r="AE18" s="22">
        <v>0</v>
      </c>
      <c r="AF18" s="22">
        <v>0.5</v>
      </c>
      <c r="AG18" s="22">
        <v>1</v>
      </c>
      <c r="AH18" s="82">
        <f t="shared" si="0"/>
        <v>14.5</v>
      </c>
      <c r="AI18" s="83">
        <f t="shared" si="1"/>
        <v>2.9</v>
      </c>
    </row>
    <row r="19" spans="1:35" s="8" customFormat="1" ht="21">
      <c r="A19" s="22" t="s">
        <v>24</v>
      </c>
      <c r="B19" s="23">
        <v>1049730082</v>
      </c>
      <c r="C19" s="29">
        <v>1</v>
      </c>
      <c r="D19" s="29">
        <v>14</v>
      </c>
      <c r="E19" s="52">
        <v>1101801511087</v>
      </c>
      <c r="F19" s="28">
        <v>2</v>
      </c>
      <c r="G19" s="27">
        <v>99</v>
      </c>
      <c r="H19" s="22"/>
      <c r="I19" s="22">
        <v>0</v>
      </c>
      <c r="J19" s="22">
        <v>1</v>
      </c>
      <c r="K19" s="22">
        <v>0</v>
      </c>
      <c r="L19" s="22">
        <v>1</v>
      </c>
      <c r="M19" s="22">
        <v>1</v>
      </c>
      <c r="N19" s="22">
        <v>1</v>
      </c>
      <c r="O19" s="22">
        <v>1</v>
      </c>
      <c r="P19" s="22">
        <v>1</v>
      </c>
      <c r="Q19" s="22">
        <v>0</v>
      </c>
      <c r="R19" s="22">
        <v>1</v>
      </c>
      <c r="S19" s="22">
        <v>1</v>
      </c>
      <c r="T19" s="22">
        <v>0</v>
      </c>
      <c r="U19" s="22">
        <v>1</v>
      </c>
      <c r="V19" s="22">
        <v>0</v>
      </c>
      <c r="W19" s="22">
        <v>1</v>
      </c>
      <c r="X19" s="22">
        <v>0</v>
      </c>
      <c r="Y19" s="22">
        <v>1</v>
      </c>
      <c r="Z19" s="22">
        <v>1</v>
      </c>
      <c r="AA19" s="22">
        <v>1</v>
      </c>
      <c r="AB19" s="22">
        <v>1</v>
      </c>
      <c r="AC19" s="22">
        <v>1</v>
      </c>
      <c r="AD19" s="22">
        <v>3</v>
      </c>
      <c r="AE19" s="22">
        <v>0</v>
      </c>
      <c r="AF19" s="22">
        <v>0.5</v>
      </c>
      <c r="AG19" s="22">
        <v>1</v>
      </c>
      <c r="AH19" s="82">
        <f t="shared" si="0"/>
        <v>19.5</v>
      </c>
      <c r="AI19" s="83">
        <f t="shared" si="1"/>
        <v>3.9</v>
      </c>
    </row>
    <row r="20" spans="34:35" ht="18.75">
      <c r="AH20" s="84">
        <f>AVERAGE(AH6:AH19)</f>
        <v>14.107142857142858</v>
      </c>
      <c r="AI20" s="85" t="s">
        <v>66</v>
      </c>
    </row>
    <row r="21" spans="34:35" ht="18.75">
      <c r="AH21" s="86">
        <f>STDEV(AH6:AH19)</f>
        <v>3.8489687501408016</v>
      </c>
      <c r="AI21" s="87" t="s">
        <v>67</v>
      </c>
    </row>
  </sheetData>
  <sheetProtection/>
  <mergeCells count="12">
    <mergeCell ref="AH3:AH4"/>
    <mergeCell ref="AI3:AI4"/>
    <mergeCell ref="A1:AI1"/>
    <mergeCell ref="A2:AI2"/>
    <mergeCell ref="A3:A5"/>
    <mergeCell ref="B3:B5"/>
    <mergeCell ref="C3:C5"/>
    <mergeCell ref="D3:D5"/>
    <mergeCell ref="E3:E5"/>
    <mergeCell ref="F3:F5"/>
    <mergeCell ref="G3:G5"/>
    <mergeCell ref="H3:AG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B29"/>
  <sheetViews>
    <sheetView zoomScale="60" zoomScaleNormal="60" zoomScalePageLayoutView="0" workbookViewId="0" topLeftCell="A19">
      <selection activeCell="F35" sqref="F35:F36"/>
    </sheetView>
  </sheetViews>
  <sheetFormatPr defaultColWidth="9.00390625" defaultRowHeight="15"/>
  <cols>
    <col min="1" max="1" width="15.7109375" style="12" customWidth="1"/>
    <col min="2" max="2" width="14.57421875" style="12" customWidth="1"/>
    <col min="3" max="3" width="5.57421875" style="12" customWidth="1"/>
    <col min="4" max="4" width="5.7109375" style="12" customWidth="1"/>
    <col min="5" max="5" width="20.140625" style="12" customWidth="1"/>
    <col min="6" max="6" width="5.140625" style="12" customWidth="1"/>
    <col min="7" max="7" width="8.57421875" style="12" customWidth="1"/>
    <col min="8" max="8" width="7.421875" style="12" customWidth="1"/>
    <col min="9" max="38" width="5.421875" style="12" customWidth="1"/>
    <col min="39" max="39" width="6.421875" style="12" customWidth="1"/>
    <col min="40" max="40" width="14.00390625" style="8" customWidth="1"/>
    <col min="41" max="41" width="12.00390625" style="8" customWidth="1"/>
    <col min="42" max="46" width="5.57421875" style="8" customWidth="1"/>
    <col min="47" max="47" width="8.57421875" style="8" customWidth="1"/>
    <col min="48" max="48" width="8.57421875" style="9" customWidth="1"/>
    <col min="49" max="54" width="8.57421875" style="8" customWidth="1"/>
    <col min="55" max="16384" width="9.00390625" style="12" customWidth="1"/>
  </cols>
  <sheetData>
    <row r="1" spans="2:19" ht="21">
      <c r="B1" s="152" t="s">
        <v>14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ht="21">
      <c r="B2" s="12" t="s">
        <v>23</v>
      </c>
    </row>
    <row r="3" ht="21">
      <c r="B3" s="12" t="s">
        <v>0</v>
      </c>
    </row>
    <row r="4" spans="2:54" s="1" customFormat="1" ht="21">
      <c r="B4" s="12" t="s">
        <v>15</v>
      </c>
      <c r="F4" s="1" t="s">
        <v>1</v>
      </c>
      <c r="N4" s="2"/>
      <c r="AN4" s="3"/>
      <c r="AO4" s="3"/>
      <c r="AP4" s="3"/>
      <c r="AQ4" s="3"/>
      <c r="AR4" s="3"/>
      <c r="AS4" s="3"/>
      <c r="AT4" s="3"/>
      <c r="AU4" s="3"/>
      <c r="AV4" s="4"/>
      <c r="AW4" s="3"/>
      <c r="AX4" s="3"/>
      <c r="AY4" s="3"/>
      <c r="AZ4" s="3"/>
      <c r="BA4" s="3"/>
      <c r="BB4" s="3"/>
    </row>
    <row r="5" spans="2:54" s="1" customFormat="1" ht="21">
      <c r="B5" s="12" t="s">
        <v>16</v>
      </c>
      <c r="AN5" s="3"/>
      <c r="AO5" s="3"/>
      <c r="AP5" s="3"/>
      <c r="AQ5" s="3"/>
      <c r="AR5" s="3"/>
      <c r="AS5" s="3"/>
      <c r="AT5" s="3"/>
      <c r="AU5" s="3"/>
      <c r="AV5" s="4"/>
      <c r="AW5" s="3"/>
      <c r="AX5" s="3"/>
      <c r="AY5" s="3"/>
      <c r="AZ5" s="3"/>
      <c r="BA5" s="3"/>
      <c r="BB5" s="3"/>
    </row>
    <row r="6" spans="2:54" s="1" customFormat="1" ht="21">
      <c r="B6" s="12" t="s">
        <v>17</v>
      </c>
      <c r="F6" s="1" t="s">
        <v>18</v>
      </c>
      <c r="AN6" s="3"/>
      <c r="AO6" s="3"/>
      <c r="AP6" s="3"/>
      <c r="AQ6" s="3"/>
      <c r="AR6" s="3"/>
      <c r="AS6" s="3"/>
      <c r="AT6" s="3"/>
      <c r="AU6" s="3"/>
      <c r="AV6" s="4"/>
      <c r="AW6" s="3"/>
      <c r="AX6" s="3"/>
      <c r="AY6" s="3"/>
      <c r="AZ6" s="3"/>
      <c r="BA6" s="3"/>
      <c r="BB6" s="3"/>
    </row>
    <row r="7" spans="2:54" s="1" customFormat="1" ht="21">
      <c r="B7" s="12" t="s">
        <v>19</v>
      </c>
      <c r="AN7" s="3"/>
      <c r="AO7" s="3"/>
      <c r="AP7" s="3"/>
      <c r="AQ7" s="3"/>
      <c r="AR7" s="3"/>
      <c r="AS7" s="3"/>
      <c r="AT7" s="3"/>
      <c r="AU7" s="3"/>
      <c r="AV7" s="4"/>
      <c r="AW7" s="3"/>
      <c r="AX7" s="3"/>
      <c r="AY7" s="3"/>
      <c r="AZ7" s="3"/>
      <c r="BA7" s="3"/>
      <c r="BB7" s="3"/>
    </row>
    <row r="8" spans="1:40" ht="21">
      <c r="A8" s="153" t="s">
        <v>2</v>
      </c>
      <c r="B8" s="156" t="s">
        <v>3</v>
      </c>
      <c r="C8" s="153" t="s">
        <v>4</v>
      </c>
      <c r="D8" s="156" t="s">
        <v>5</v>
      </c>
      <c r="E8" s="156" t="s">
        <v>20</v>
      </c>
      <c r="F8" s="156" t="s">
        <v>6</v>
      </c>
      <c r="G8" s="156" t="s">
        <v>7</v>
      </c>
      <c r="H8" s="157" t="s">
        <v>8</v>
      </c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48" t="s">
        <v>9</v>
      </c>
      <c r="AN8" s="150" t="s">
        <v>10</v>
      </c>
    </row>
    <row r="9" spans="1:40" ht="21">
      <c r="A9" s="154"/>
      <c r="B9" s="156"/>
      <c r="C9" s="154"/>
      <c r="D9" s="156"/>
      <c r="E9" s="156"/>
      <c r="F9" s="156"/>
      <c r="G9" s="156"/>
      <c r="H9" s="5" t="s">
        <v>11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>
        <v>13</v>
      </c>
      <c r="V9" s="6">
        <v>14</v>
      </c>
      <c r="W9" s="6">
        <v>15</v>
      </c>
      <c r="X9" s="6">
        <v>16</v>
      </c>
      <c r="Y9" s="6">
        <v>17</v>
      </c>
      <c r="Z9" s="6">
        <v>18</v>
      </c>
      <c r="AA9" s="6">
        <v>19</v>
      </c>
      <c r="AB9" s="6">
        <v>20</v>
      </c>
      <c r="AC9" s="6">
        <v>21</v>
      </c>
      <c r="AD9" s="6">
        <v>22</v>
      </c>
      <c r="AE9" s="6">
        <v>23</v>
      </c>
      <c r="AF9" s="6">
        <v>24</v>
      </c>
      <c r="AG9" s="6">
        <v>25</v>
      </c>
      <c r="AH9" s="6">
        <v>26</v>
      </c>
      <c r="AI9" s="6">
        <v>27</v>
      </c>
      <c r="AJ9" s="6">
        <v>28</v>
      </c>
      <c r="AK9" s="6">
        <v>29</v>
      </c>
      <c r="AL9" s="6">
        <v>30</v>
      </c>
      <c r="AM9" s="149"/>
      <c r="AN9" s="151"/>
    </row>
    <row r="10" spans="1:40" ht="21">
      <c r="A10" s="155"/>
      <c r="B10" s="156"/>
      <c r="C10" s="155"/>
      <c r="D10" s="156"/>
      <c r="E10" s="156"/>
      <c r="F10" s="156"/>
      <c r="G10" s="156"/>
      <c r="H10" s="7" t="s">
        <v>12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13">
        <v>1</v>
      </c>
      <c r="O10" s="13">
        <v>1</v>
      </c>
      <c r="P10" s="13">
        <v>1</v>
      </c>
      <c r="Q10" s="13">
        <v>1</v>
      </c>
      <c r="R10" s="13">
        <v>1</v>
      </c>
      <c r="S10" s="13">
        <v>1</v>
      </c>
      <c r="T10" s="13">
        <v>1</v>
      </c>
      <c r="U10" s="13">
        <v>1</v>
      </c>
      <c r="V10" s="13">
        <v>1</v>
      </c>
      <c r="W10" s="13">
        <v>1</v>
      </c>
      <c r="X10" s="13">
        <v>1</v>
      </c>
      <c r="Y10" s="13">
        <v>1</v>
      </c>
      <c r="Z10" s="13">
        <v>1</v>
      </c>
      <c r="AA10" s="13">
        <v>1</v>
      </c>
      <c r="AB10" s="13">
        <v>1</v>
      </c>
      <c r="AC10" s="13">
        <v>1</v>
      </c>
      <c r="AD10" s="13">
        <v>1</v>
      </c>
      <c r="AE10" s="13">
        <v>1</v>
      </c>
      <c r="AF10" s="14">
        <v>4</v>
      </c>
      <c r="AG10" s="14">
        <v>4</v>
      </c>
      <c r="AH10" s="15">
        <v>1</v>
      </c>
      <c r="AI10" s="14">
        <v>2</v>
      </c>
      <c r="AJ10" s="14">
        <v>2</v>
      </c>
      <c r="AK10" s="14">
        <v>2</v>
      </c>
      <c r="AL10" s="14">
        <v>2</v>
      </c>
      <c r="AM10" s="6">
        <f>SUM(I10:AL10)</f>
        <v>40</v>
      </c>
      <c r="AN10" s="16" t="s">
        <v>13</v>
      </c>
    </row>
    <row r="11" spans="1:54" s="19" customFormat="1" ht="21">
      <c r="A11" s="27" t="s">
        <v>24</v>
      </c>
      <c r="B11" s="28">
        <v>1049730082</v>
      </c>
      <c r="C11" s="22">
        <v>1</v>
      </c>
      <c r="D11" s="22">
        <v>1</v>
      </c>
      <c r="E11" s="28">
        <v>1270400138031</v>
      </c>
      <c r="F11" s="27">
        <v>1</v>
      </c>
      <c r="G11" s="27">
        <v>12</v>
      </c>
      <c r="H11" s="22"/>
      <c r="I11" s="22">
        <v>1</v>
      </c>
      <c r="J11" s="22">
        <v>0</v>
      </c>
      <c r="K11" s="22">
        <v>0</v>
      </c>
      <c r="L11" s="22">
        <v>1</v>
      </c>
      <c r="M11" s="22">
        <v>1</v>
      </c>
      <c r="N11" s="22">
        <v>1</v>
      </c>
      <c r="O11" s="22">
        <v>0</v>
      </c>
      <c r="P11" s="22">
        <v>1</v>
      </c>
      <c r="Q11" s="22">
        <v>1</v>
      </c>
      <c r="R11" s="22">
        <v>1</v>
      </c>
      <c r="S11" s="22">
        <v>0</v>
      </c>
      <c r="T11" s="22">
        <v>0</v>
      </c>
      <c r="U11" s="22">
        <v>0</v>
      </c>
      <c r="V11" s="22">
        <v>0</v>
      </c>
      <c r="W11" s="22">
        <v>1</v>
      </c>
      <c r="X11" s="22">
        <v>0</v>
      </c>
      <c r="Y11" s="22">
        <v>0</v>
      </c>
      <c r="Z11" s="22">
        <v>0</v>
      </c>
      <c r="AA11" s="22">
        <v>1</v>
      </c>
      <c r="AB11" s="22">
        <v>0</v>
      </c>
      <c r="AC11" s="22">
        <v>0</v>
      </c>
      <c r="AD11" s="22">
        <v>0</v>
      </c>
      <c r="AE11" s="22">
        <v>1</v>
      </c>
      <c r="AF11" s="22">
        <v>1</v>
      </c>
      <c r="AG11" s="22">
        <v>2</v>
      </c>
      <c r="AH11" s="22">
        <v>0</v>
      </c>
      <c r="AI11" s="22">
        <v>0</v>
      </c>
      <c r="AJ11" s="22">
        <v>0</v>
      </c>
      <c r="AK11" s="22">
        <v>0</v>
      </c>
      <c r="AL11" s="22">
        <v>1</v>
      </c>
      <c r="AM11" s="93">
        <f aca="true" t="shared" si="0" ref="AM11:AM27">IF(H11="ขาดสอบ","-",SUM(I11:AL11))</f>
        <v>14</v>
      </c>
      <c r="AN11" s="94">
        <f aca="true" t="shared" si="1" ref="AN11:AN27">IF(H11="ขาดสอบ","ขาดสอบ",(AM11*6)/$AM$10)</f>
        <v>2.1</v>
      </c>
      <c r="AO11" s="17"/>
      <c r="AP11" s="17"/>
      <c r="AQ11" s="17"/>
      <c r="AR11" s="17"/>
      <c r="AS11" s="17"/>
      <c r="AT11" s="17"/>
      <c r="AU11" s="17"/>
      <c r="AV11" s="18"/>
      <c r="AW11" s="17"/>
      <c r="AX11" s="17"/>
      <c r="AY11" s="17"/>
      <c r="AZ11" s="17"/>
      <c r="BA11" s="17"/>
      <c r="BB11" s="17"/>
    </row>
    <row r="12" spans="1:54" s="19" customFormat="1" ht="21">
      <c r="A12" s="27" t="s">
        <v>24</v>
      </c>
      <c r="B12" s="28">
        <v>1049730082</v>
      </c>
      <c r="C12" s="22">
        <v>1</v>
      </c>
      <c r="D12" s="22">
        <v>2</v>
      </c>
      <c r="E12" s="28">
        <v>1104300816279</v>
      </c>
      <c r="F12" s="27">
        <v>1</v>
      </c>
      <c r="G12" s="27">
        <v>99</v>
      </c>
      <c r="H12" s="22"/>
      <c r="I12" s="22">
        <v>1</v>
      </c>
      <c r="J12" s="22">
        <v>0</v>
      </c>
      <c r="K12" s="22">
        <v>0</v>
      </c>
      <c r="L12" s="22">
        <v>1</v>
      </c>
      <c r="M12" s="22">
        <v>0</v>
      </c>
      <c r="N12" s="22">
        <v>1</v>
      </c>
      <c r="O12" s="22">
        <v>0</v>
      </c>
      <c r="P12" s="22">
        <v>1</v>
      </c>
      <c r="Q12" s="22">
        <v>1</v>
      </c>
      <c r="R12" s="22">
        <v>1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1</v>
      </c>
      <c r="AB12" s="22">
        <v>0</v>
      </c>
      <c r="AC12" s="22">
        <v>0</v>
      </c>
      <c r="AD12" s="22">
        <v>0</v>
      </c>
      <c r="AE12" s="22">
        <v>1</v>
      </c>
      <c r="AF12" s="22">
        <v>4</v>
      </c>
      <c r="AG12" s="22">
        <v>4</v>
      </c>
      <c r="AH12" s="22">
        <v>0</v>
      </c>
      <c r="AI12" s="22">
        <v>1</v>
      </c>
      <c r="AJ12" s="22">
        <v>0</v>
      </c>
      <c r="AK12" s="22">
        <v>1</v>
      </c>
      <c r="AL12" s="22">
        <v>1</v>
      </c>
      <c r="AM12" s="93">
        <f t="shared" si="0"/>
        <v>19</v>
      </c>
      <c r="AN12" s="94">
        <f t="shared" si="1"/>
        <v>2.85</v>
      </c>
      <c r="AO12" s="17"/>
      <c r="AP12" s="17"/>
      <c r="AQ12" s="17"/>
      <c r="AR12" s="17"/>
      <c r="AS12" s="17"/>
      <c r="AT12" s="17"/>
      <c r="AU12" s="17"/>
      <c r="AV12" s="18"/>
      <c r="AW12" s="17"/>
      <c r="AX12" s="17"/>
      <c r="AY12" s="17"/>
      <c r="AZ12" s="17"/>
      <c r="BA12" s="17"/>
      <c r="BB12" s="17"/>
    </row>
    <row r="13" spans="1:54" s="19" customFormat="1" ht="21">
      <c r="A13" s="27" t="s">
        <v>24</v>
      </c>
      <c r="B13" s="28">
        <v>1049730082</v>
      </c>
      <c r="C13" s="22">
        <v>1</v>
      </c>
      <c r="D13" s="22">
        <v>3</v>
      </c>
      <c r="E13" s="28">
        <v>1490501204134</v>
      </c>
      <c r="F13" s="27">
        <v>1</v>
      </c>
      <c r="G13" s="27">
        <v>99</v>
      </c>
      <c r="H13" s="22"/>
      <c r="I13" s="22">
        <v>1</v>
      </c>
      <c r="J13" s="22">
        <v>0</v>
      </c>
      <c r="K13" s="22">
        <v>0</v>
      </c>
      <c r="L13" s="22">
        <v>1</v>
      </c>
      <c r="M13" s="22">
        <v>1</v>
      </c>
      <c r="N13" s="22">
        <v>1</v>
      </c>
      <c r="O13" s="22">
        <v>0</v>
      </c>
      <c r="P13" s="22">
        <v>0</v>
      </c>
      <c r="Q13" s="22">
        <v>1</v>
      </c>
      <c r="R13" s="22">
        <v>1</v>
      </c>
      <c r="S13" s="22">
        <v>0</v>
      </c>
      <c r="T13" s="22">
        <v>0</v>
      </c>
      <c r="U13" s="22">
        <v>1</v>
      </c>
      <c r="V13" s="22">
        <v>1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1</v>
      </c>
      <c r="AD13" s="22">
        <v>0</v>
      </c>
      <c r="AE13" s="22">
        <v>0</v>
      </c>
      <c r="AF13" s="22">
        <v>2</v>
      </c>
      <c r="AG13" s="22">
        <v>3</v>
      </c>
      <c r="AH13" s="22">
        <v>0</v>
      </c>
      <c r="AI13" s="22">
        <v>1</v>
      </c>
      <c r="AJ13" s="22">
        <v>0</v>
      </c>
      <c r="AK13" s="22">
        <v>0</v>
      </c>
      <c r="AL13" s="22">
        <v>1</v>
      </c>
      <c r="AM13" s="93">
        <f t="shared" si="0"/>
        <v>16</v>
      </c>
      <c r="AN13" s="94">
        <f t="shared" si="1"/>
        <v>2.4</v>
      </c>
      <c r="AO13" s="17"/>
      <c r="AP13" s="17"/>
      <c r="AQ13" s="17"/>
      <c r="AR13" s="17"/>
      <c r="AS13" s="17"/>
      <c r="AT13" s="17"/>
      <c r="AU13" s="17"/>
      <c r="AV13" s="18"/>
      <c r="AW13" s="17"/>
      <c r="AX13" s="17"/>
      <c r="AY13" s="17"/>
      <c r="AZ13" s="17"/>
      <c r="BA13" s="17"/>
      <c r="BB13" s="17"/>
    </row>
    <row r="14" spans="1:54" s="19" customFormat="1" ht="21">
      <c r="A14" s="27" t="s">
        <v>24</v>
      </c>
      <c r="B14" s="28">
        <v>1049730082</v>
      </c>
      <c r="C14" s="22">
        <v>1</v>
      </c>
      <c r="D14" s="22">
        <v>4</v>
      </c>
      <c r="E14" s="28">
        <v>1490501204789</v>
      </c>
      <c r="F14" s="27">
        <v>1</v>
      </c>
      <c r="G14" s="27">
        <v>99</v>
      </c>
      <c r="H14" s="22"/>
      <c r="I14" s="22">
        <v>0</v>
      </c>
      <c r="J14" s="22">
        <v>0</v>
      </c>
      <c r="K14" s="22">
        <v>1</v>
      </c>
      <c r="L14" s="22">
        <v>1</v>
      </c>
      <c r="M14" s="22">
        <v>0</v>
      </c>
      <c r="N14" s="22">
        <v>0</v>
      </c>
      <c r="O14" s="22">
        <v>0</v>
      </c>
      <c r="P14" s="22">
        <v>1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1</v>
      </c>
      <c r="Y14" s="22">
        <v>0</v>
      </c>
      <c r="Z14" s="22">
        <v>0</v>
      </c>
      <c r="AA14" s="22">
        <v>1</v>
      </c>
      <c r="AB14" s="22">
        <v>1</v>
      </c>
      <c r="AC14" s="22">
        <v>0</v>
      </c>
      <c r="AD14" s="22">
        <v>0</v>
      </c>
      <c r="AE14" s="22">
        <v>1</v>
      </c>
      <c r="AF14" s="22">
        <v>1</v>
      </c>
      <c r="AG14" s="22">
        <v>3</v>
      </c>
      <c r="AH14" s="22">
        <v>0</v>
      </c>
      <c r="AI14" s="22">
        <v>1</v>
      </c>
      <c r="AJ14" s="22">
        <v>0</v>
      </c>
      <c r="AK14" s="22">
        <v>1</v>
      </c>
      <c r="AL14" s="22">
        <v>2</v>
      </c>
      <c r="AM14" s="93">
        <f t="shared" si="0"/>
        <v>15</v>
      </c>
      <c r="AN14" s="94">
        <f t="shared" si="1"/>
        <v>2.25</v>
      </c>
      <c r="AO14" s="17"/>
      <c r="AP14" s="17"/>
      <c r="AQ14" s="17"/>
      <c r="AR14" s="17"/>
      <c r="AS14" s="17"/>
      <c r="AT14" s="17"/>
      <c r="AU14" s="17"/>
      <c r="AV14" s="18"/>
      <c r="AW14" s="17"/>
      <c r="AX14" s="17"/>
      <c r="AY14" s="17"/>
      <c r="AZ14" s="17"/>
      <c r="BA14" s="17"/>
      <c r="BB14" s="17"/>
    </row>
    <row r="15" spans="1:54" s="19" customFormat="1" ht="21">
      <c r="A15" s="27" t="s">
        <v>24</v>
      </c>
      <c r="B15" s="28">
        <v>1049730082</v>
      </c>
      <c r="C15" s="22">
        <v>1</v>
      </c>
      <c r="D15" s="22">
        <v>5</v>
      </c>
      <c r="E15" s="28">
        <v>1490501205726</v>
      </c>
      <c r="F15" s="27">
        <v>1</v>
      </c>
      <c r="G15" s="27">
        <v>12</v>
      </c>
      <c r="H15" s="22"/>
      <c r="I15" s="22">
        <v>0</v>
      </c>
      <c r="J15" s="22">
        <v>1</v>
      </c>
      <c r="K15" s="22">
        <v>0</v>
      </c>
      <c r="L15" s="22">
        <v>0</v>
      </c>
      <c r="M15" s="22">
        <v>1</v>
      </c>
      <c r="N15" s="22">
        <v>0</v>
      </c>
      <c r="O15" s="22">
        <v>1</v>
      </c>
      <c r="P15" s="22">
        <v>0</v>
      </c>
      <c r="Q15" s="22">
        <v>1</v>
      </c>
      <c r="R15" s="22">
        <v>1</v>
      </c>
      <c r="S15" s="22">
        <v>0</v>
      </c>
      <c r="T15" s="22">
        <v>1</v>
      </c>
      <c r="U15" s="22">
        <v>1</v>
      </c>
      <c r="V15" s="22">
        <v>0</v>
      </c>
      <c r="W15" s="22">
        <v>0</v>
      </c>
      <c r="X15" s="22">
        <v>1</v>
      </c>
      <c r="Y15" s="22">
        <v>0</v>
      </c>
      <c r="Z15" s="22">
        <v>0</v>
      </c>
      <c r="AA15" s="22">
        <v>1</v>
      </c>
      <c r="AB15" s="22">
        <v>1</v>
      </c>
      <c r="AC15" s="22">
        <v>0</v>
      </c>
      <c r="AD15" s="22">
        <v>1</v>
      </c>
      <c r="AE15" s="22">
        <v>0</v>
      </c>
      <c r="AF15" s="22">
        <v>1</v>
      </c>
      <c r="AG15" s="22">
        <v>2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93">
        <f t="shared" si="0"/>
        <v>14</v>
      </c>
      <c r="AN15" s="94">
        <f t="shared" si="1"/>
        <v>2.1</v>
      </c>
      <c r="AO15" s="17"/>
      <c r="AP15" s="17"/>
      <c r="AQ15" s="17"/>
      <c r="AR15" s="17"/>
      <c r="AS15" s="17"/>
      <c r="AT15" s="17"/>
      <c r="AU15" s="17"/>
      <c r="AV15" s="18"/>
      <c r="AW15" s="17"/>
      <c r="AX15" s="17"/>
      <c r="AY15" s="17"/>
      <c r="AZ15" s="17"/>
      <c r="BA15" s="17"/>
      <c r="BB15" s="17"/>
    </row>
    <row r="16" spans="1:54" s="19" customFormat="1" ht="21">
      <c r="A16" s="27" t="s">
        <v>24</v>
      </c>
      <c r="B16" s="28">
        <v>1049730082</v>
      </c>
      <c r="C16" s="22">
        <v>1</v>
      </c>
      <c r="D16" s="22">
        <v>6</v>
      </c>
      <c r="E16" s="28">
        <v>1490501204592</v>
      </c>
      <c r="F16" s="27">
        <v>1</v>
      </c>
      <c r="G16" s="27">
        <v>12</v>
      </c>
      <c r="H16" s="22"/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93">
        <f t="shared" si="0"/>
        <v>0</v>
      </c>
      <c r="AN16" s="94">
        <f t="shared" si="1"/>
        <v>0</v>
      </c>
      <c r="AO16" s="17"/>
      <c r="AP16" s="17"/>
      <c r="AQ16" s="17"/>
      <c r="AR16" s="17"/>
      <c r="AS16" s="17"/>
      <c r="AT16" s="17"/>
      <c r="AU16" s="17"/>
      <c r="AV16" s="18"/>
      <c r="AW16" s="17"/>
      <c r="AX16" s="17"/>
      <c r="AY16" s="17"/>
      <c r="AZ16" s="17"/>
      <c r="BA16" s="17"/>
      <c r="BB16" s="17"/>
    </row>
    <row r="17" spans="1:54" s="19" customFormat="1" ht="21">
      <c r="A17" s="27" t="s">
        <v>24</v>
      </c>
      <c r="B17" s="28">
        <v>1049730082</v>
      </c>
      <c r="C17" s="22">
        <v>1</v>
      </c>
      <c r="D17" s="22">
        <v>7</v>
      </c>
      <c r="E17" s="28">
        <v>1490501205831</v>
      </c>
      <c r="F17" s="27">
        <v>1</v>
      </c>
      <c r="G17" s="27">
        <v>99</v>
      </c>
      <c r="H17" s="22"/>
      <c r="I17" s="22">
        <v>0</v>
      </c>
      <c r="J17" s="22">
        <v>0</v>
      </c>
      <c r="K17" s="22">
        <v>0</v>
      </c>
      <c r="L17" s="22">
        <v>0</v>
      </c>
      <c r="M17" s="22">
        <v>1</v>
      </c>
      <c r="N17" s="22">
        <v>1</v>
      </c>
      <c r="O17" s="22">
        <v>0</v>
      </c>
      <c r="P17" s="22">
        <v>1</v>
      </c>
      <c r="Q17" s="22">
        <v>1</v>
      </c>
      <c r="R17" s="22">
        <v>1</v>
      </c>
      <c r="S17" s="22">
        <v>1</v>
      </c>
      <c r="T17" s="22">
        <v>1</v>
      </c>
      <c r="U17" s="22">
        <v>0</v>
      </c>
      <c r="V17" s="22">
        <v>1</v>
      </c>
      <c r="W17" s="22">
        <v>0</v>
      </c>
      <c r="X17" s="22">
        <v>0</v>
      </c>
      <c r="Y17" s="22">
        <v>0</v>
      </c>
      <c r="Z17" s="22">
        <v>1</v>
      </c>
      <c r="AA17" s="22">
        <v>0</v>
      </c>
      <c r="AB17" s="22">
        <v>0</v>
      </c>
      <c r="AC17" s="22">
        <v>1</v>
      </c>
      <c r="AD17" s="22">
        <v>0</v>
      </c>
      <c r="AE17" s="22">
        <v>0</v>
      </c>
      <c r="AF17" s="22">
        <v>1</v>
      </c>
      <c r="AG17" s="22">
        <v>4</v>
      </c>
      <c r="AH17" s="22">
        <v>0</v>
      </c>
      <c r="AI17" s="22">
        <v>1</v>
      </c>
      <c r="AJ17" s="22">
        <v>0</v>
      </c>
      <c r="AK17" s="22">
        <v>0</v>
      </c>
      <c r="AL17" s="22">
        <v>0</v>
      </c>
      <c r="AM17" s="93">
        <f t="shared" si="0"/>
        <v>16</v>
      </c>
      <c r="AN17" s="94">
        <f t="shared" si="1"/>
        <v>2.4</v>
      </c>
      <c r="AO17" s="17"/>
      <c r="AP17" s="17"/>
      <c r="AQ17" s="17"/>
      <c r="AR17" s="17"/>
      <c r="AS17" s="17"/>
      <c r="AT17" s="17"/>
      <c r="AU17" s="17"/>
      <c r="AV17" s="18"/>
      <c r="AW17" s="17"/>
      <c r="AX17" s="17"/>
      <c r="AY17" s="17"/>
      <c r="AZ17" s="17"/>
      <c r="BA17" s="17"/>
      <c r="BB17" s="17"/>
    </row>
    <row r="18" spans="1:54" s="19" customFormat="1" ht="21">
      <c r="A18" s="27" t="s">
        <v>24</v>
      </c>
      <c r="B18" s="28">
        <v>1049730082</v>
      </c>
      <c r="C18" s="22">
        <v>1</v>
      </c>
      <c r="D18" s="22">
        <v>8</v>
      </c>
      <c r="E18" s="28">
        <v>1102900085818</v>
      </c>
      <c r="F18" s="27">
        <v>2</v>
      </c>
      <c r="G18" s="27">
        <v>99</v>
      </c>
      <c r="H18" s="22"/>
      <c r="I18" s="22">
        <v>0</v>
      </c>
      <c r="J18" s="22">
        <v>0</v>
      </c>
      <c r="K18" s="22">
        <v>1</v>
      </c>
      <c r="L18" s="22">
        <v>1</v>
      </c>
      <c r="M18" s="22">
        <v>0</v>
      </c>
      <c r="N18" s="22">
        <v>1</v>
      </c>
      <c r="O18" s="22">
        <v>1</v>
      </c>
      <c r="P18" s="22">
        <v>1</v>
      </c>
      <c r="Q18" s="22">
        <v>1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1</v>
      </c>
      <c r="X18" s="22">
        <v>0</v>
      </c>
      <c r="Y18" s="22">
        <v>0</v>
      </c>
      <c r="Z18" s="22">
        <v>0</v>
      </c>
      <c r="AA18" s="22">
        <v>1</v>
      </c>
      <c r="AB18" s="22">
        <v>0</v>
      </c>
      <c r="AC18" s="22">
        <v>0</v>
      </c>
      <c r="AD18" s="22">
        <v>0</v>
      </c>
      <c r="AE18" s="22">
        <v>0</v>
      </c>
      <c r="AF18" s="22">
        <v>2</v>
      </c>
      <c r="AG18" s="22">
        <v>2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93">
        <f t="shared" si="0"/>
        <v>12</v>
      </c>
      <c r="AN18" s="94">
        <f t="shared" si="1"/>
        <v>1.8</v>
      </c>
      <c r="AO18" s="17"/>
      <c r="AP18" s="17"/>
      <c r="AQ18" s="17"/>
      <c r="AR18" s="17"/>
      <c r="AS18" s="17"/>
      <c r="AT18" s="17"/>
      <c r="AU18" s="17"/>
      <c r="AV18" s="18"/>
      <c r="AW18" s="17"/>
      <c r="AX18" s="17"/>
      <c r="AY18" s="17"/>
      <c r="AZ18" s="17"/>
      <c r="BA18" s="17"/>
      <c r="BB18" s="17"/>
    </row>
    <row r="19" spans="1:54" s="19" customFormat="1" ht="21">
      <c r="A19" s="27" t="s">
        <v>24</v>
      </c>
      <c r="B19" s="28">
        <v>1049730082</v>
      </c>
      <c r="C19" s="22">
        <v>1</v>
      </c>
      <c r="D19" s="22">
        <v>9</v>
      </c>
      <c r="E19" s="28">
        <v>1199901052375</v>
      </c>
      <c r="F19" s="27">
        <v>2</v>
      </c>
      <c r="G19" s="27">
        <v>99</v>
      </c>
      <c r="H19" s="22"/>
      <c r="I19" s="22">
        <v>0</v>
      </c>
      <c r="J19" s="22">
        <v>0</v>
      </c>
      <c r="K19" s="22">
        <v>0</v>
      </c>
      <c r="L19" s="22">
        <v>1</v>
      </c>
      <c r="M19" s="22">
        <v>0</v>
      </c>
      <c r="N19" s="22">
        <v>1</v>
      </c>
      <c r="O19" s="22">
        <v>1</v>
      </c>
      <c r="P19" s="22">
        <v>1</v>
      </c>
      <c r="Q19" s="22">
        <v>1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1</v>
      </c>
      <c r="AE19" s="22">
        <v>1</v>
      </c>
      <c r="AF19" s="22">
        <v>2</v>
      </c>
      <c r="AG19" s="22">
        <v>4</v>
      </c>
      <c r="AH19" s="22">
        <v>0</v>
      </c>
      <c r="AI19" s="22">
        <v>1</v>
      </c>
      <c r="AJ19" s="22">
        <v>0</v>
      </c>
      <c r="AK19" s="22">
        <v>0</v>
      </c>
      <c r="AL19" s="22">
        <v>0</v>
      </c>
      <c r="AM19" s="93">
        <f t="shared" si="0"/>
        <v>14</v>
      </c>
      <c r="AN19" s="94">
        <f t="shared" si="1"/>
        <v>2.1</v>
      </c>
      <c r="AO19" s="17"/>
      <c r="AP19" s="17"/>
      <c r="AQ19" s="17"/>
      <c r="AR19" s="17"/>
      <c r="AS19" s="17"/>
      <c r="AT19" s="17"/>
      <c r="AU19" s="17"/>
      <c r="AV19" s="18"/>
      <c r="AW19" s="17"/>
      <c r="AX19" s="17"/>
      <c r="AY19" s="17"/>
      <c r="AZ19" s="17"/>
      <c r="BA19" s="17"/>
      <c r="BB19" s="17"/>
    </row>
    <row r="20" spans="1:54" s="19" customFormat="1" ht="21">
      <c r="A20" s="27" t="s">
        <v>24</v>
      </c>
      <c r="B20" s="28">
        <v>1049730082</v>
      </c>
      <c r="C20" s="22">
        <v>1</v>
      </c>
      <c r="D20" s="22">
        <v>10</v>
      </c>
      <c r="E20" s="28">
        <v>1490501204274</v>
      </c>
      <c r="F20" s="27">
        <v>2</v>
      </c>
      <c r="G20" s="27">
        <v>99</v>
      </c>
      <c r="H20" s="22"/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1</v>
      </c>
      <c r="O20" s="22">
        <v>0</v>
      </c>
      <c r="P20" s="22">
        <v>1</v>
      </c>
      <c r="Q20" s="22">
        <v>0</v>
      </c>
      <c r="R20" s="22">
        <v>1</v>
      </c>
      <c r="S20" s="22">
        <v>1</v>
      </c>
      <c r="T20" s="22">
        <v>1</v>
      </c>
      <c r="U20" s="22">
        <v>0</v>
      </c>
      <c r="V20" s="22">
        <v>0</v>
      </c>
      <c r="W20" s="22">
        <v>1</v>
      </c>
      <c r="X20" s="22">
        <v>0</v>
      </c>
      <c r="Y20" s="22">
        <v>0</v>
      </c>
      <c r="Z20" s="22">
        <v>1</v>
      </c>
      <c r="AA20" s="22">
        <v>1</v>
      </c>
      <c r="AB20" s="22">
        <v>1</v>
      </c>
      <c r="AC20" s="22">
        <v>0</v>
      </c>
      <c r="AD20" s="22">
        <v>0</v>
      </c>
      <c r="AE20" s="22">
        <v>0</v>
      </c>
      <c r="AF20" s="22">
        <v>0</v>
      </c>
      <c r="AG20" s="22">
        <v>4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93">
        <f t="shared" si="0"/>
        <v>13</v>
      </c>
      <c r="AN20" s="94">
        <f t="shared" si="1"/>
        <v>1.95</v>
      </c>
      <c r="AO20" s="17"/>
      <c r="AP20" s="17"/>
      <c r="AQ20" s="17"/>
      <c r="AR20" s="17"/>
      <c r="AS20" s="17"/>
      <c r="AT20" s="17"/>
      <c r="AU20" s="17"/>
      <c r="AV20" s="18"/>
      <c r="AW20" s="17"/>
      <c r="AX20" s="17"/>
      <c r="AY20" s="17"/>
      <c r="AZ20" s="17"/>
      <c r="BA20" s="17"/>
      <c r="BB20" s="17"/>
    </row>
    <row r="21" spans="1:54" s="19" customFormat="1" ht="21">
      <c r="A21" s="27" t="s">
        <v>24</v>
      </c>
      <c r="B21" s="28">
        <v>1049730082</v>
      </c>
      <c r="C21" s="22">
        <v>1</v>
      </c>
      <c r="D21" s="22">
        <v>11</v>
      </c>
      <c r="E21" s="28">
        <v>1499900462771</v>
      </c>
      <c r="F21" s="27">
        <v>2</v>
      </c>
      <c r="G21" s="27">
        <v>99</v>
      </c>
      <c r="H21" s="22"/>
      <c r="I21" s="22">
        <v>0</v>
      </c>
      <c r="J21" s="22">
        <v>1</v>
      </c>
      <c r="K21" s="22">
        <v>0</v>
      </c>
      <c r="L21" s="22">
        <v>1</v>
      </c>
      <c r="M21" s="22">
        <v>0</v>
      </c>
      <c r="N21" s="22">
        <v>1</v>
      </c>
      <c r="O21" s="22">
        <v>0</v>
      </c>
      <c r="P21" s="22">
        <v>0</v>
      </c>
      <c r="Q21" s="22">
        <v>1</v>
      </c>
      <c r="R21" s="22">
        <v>1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4</v>
      </c>
      <c r="AH21" s="22">
        <v>0</v>
      </c>
      <c r="AI21" s="22">
        <v>0</v>
      </c>
      <c r="AJ21" s="22">
        <v>0</v>
      </c>
      <c r="AK21" s="22">
        <v>0</v>
      </c>
      <c r="AL21" s="22">
        <v>1</v>
      </c>
      <c r="AM21" s="93">
        <f t="shared" si="0"/>
        <v>10</v>
      </c>
      <c r="AN21" s="94">
        <f t="shared" si="1"/>
        <v>1.5</v>
      </c>
      <c r="AO21" s="17"/>
      <c r="AP21" s="17"/>
      <c r="AQ21" s="17"/>
      <c r="AR21" s="17"/>
      <c r="AS21" s="17"/>
      <c r="AT21" s="17"/>
      <c r="AU21" s="17"/>
      <c r="AV21" s="18"/>
      <c r="AW21" s="17"/>
      <c r="AX21" s="17"/>
      <c r="AY21" s="17"/>
      <c r="AZ21" s="17"/>
      <c r="BA21" s="17"/>
      <c r="BB21" s="17"/>
    </row>
    <row r="22" spans="1:54" s="19" customFormat="1" ht="21">
      <c r="A22" s="27" t="s">
        <v>24</v>
      </c>
      <c r="B22" s="28">
        <v>1049730082</v>
      </c>
      <c r="C22" s="22">
        <v>1</v>
      </c>
      <c r="D22" s="22">
        <v>12</v>
      </c>
      <c r="E22" s="28">
        <v>1490501205408</v>
      </c>
      <c r="F22" s="27">
        <v>2</v>
      </c>
      <c r="G22" s="27">
        <v>12</v>
      </c>
      <c r="H22" s="22"/>
      <c r="I22" s="22">
        <v>0</v>
      </c>
      <c r="J22" s="22">
        <v>1</v>
      </c>
      <c r="K22" s="22">
        <v>0</v>
      </c>
      <c r="L22" s="22">
        <v>1</v>
      </c>
      <c r="M22" s="22">
        <v>0</v>
      </c>
      <c r="N22" s="22">
        <v>1</v>
      </c>
      <c r="O22" s="22">
        <v>0</v>
      </c>
      <c r="P22" s="22">
        <v>1</v>
      </c>
      <c r="Q22" s="22">
        <v>1</v>
      </c>
      <c r="R22" s="22">
        <v>0</v>
      </c>
      <c r="S22" s="22">
        <v>1</v>
      </c>
      <c r="T22" s="22">
        <v>1</v>
      </c>
      <c r="U22" s="22">
        <v>0</v>
      </c>
      <c r="V22" s="22">
        <v>0</v>
      </c>
      <c r="W22" s="22">
        <v>1</v>
      </c>
      <c r="X22" s="22">
        <v>1</v>
      </c>
      <c r="Y22" s="22">
        <v>0</v>
      </c>
      <c r="Z22" s="22">
        <v>0</v>
      </c>
      <c r="AA22" s="22">
        <v>1</v>
      </c>
      <c r="AB22" s="22">
        <v>1</v>
      </c>
      <c r="AC22" s="22">
        <v>0</v>
      </c>
      <c r="AD22" s="22">
        <v>1</v>
      </c>
      <c r="AE22" s="22">
        <v>0</v>
      </c>
      <c r="AF22" s="22">
        <v>2</v>
      </c>
      <c r="AG22" s="22">
        <v>2</v>
      </c>
      <c r="AH22" s="22">
        <v>0</v>
      </c>
      <c r="AI22" s="22">
        <v>2</v>
      </c>
      <c r="AJ22" s="22">
        <v>0</v>
      </c>
      <c r="AK22" s="22">
        <v>0</v>
      </c>
      <c r="AL22" s="22">
        <v>0</v>
      </c>
      <c r="AM22" s="93">
        <f t="shared" si="0"/>
        <v>18</v>
      </c>
      <c r="AN22" s="94">
        <f t="shared" si="1"/>
        <v>2.7</v>
      </c>
      <c r="AO22" s="17"/>
      <c r="AP22" s="17"/>
      <c r="AQ22" s="17"/>
      <c r="AR22" s="17"/>
      <c r="AS22" s="17"/>
      <c r="AT22" s="17"/>
      <c r="AU22" s="17"/>
      <c r="AV22" s="18"/>
      <c r="AW22" s="17"/>
      <c r="AX22" s="17"/>
      <c r="AY22" s="17"/>
      <c r="AZ22" s="17"/>
      <c r="BA22" s="17"/>
      <c r="BB22" s="17"/>
    </row>
    <row r="23" spans="1:54" s="19" customFormat="1" ht="21">
      <c r="A23" s="27" t="s">
        <v>24</v>
      </c>
      <c r="B23" s="28">
        <v>1049730082</v>
      </c>
      <c r="C23" s="22">
        <v>1</v>
      </c>
      <c r="D23" s="22">
        <v>13</v>
      </c>
      <c r="E23" s="28">
        <v>1490501205386</v>
      </c>
      <c r="F23" s="27">
        <v>2</v>
      </c>
      <c r="G23" s="27">
        <v>99</v>
      </c>
      <c r="H23" s="22"/>
      <c r="I23" s="22">
        <v>0</v>
      </c>
      <c r="J23" s="22">
        <v>1</v>
      </c>
      <c r="K23" s="22">
        <v>0</v>
      </c>
      <c r="L23" s="22">
        <v>1</v>
      </c>
      <c r="M23" s="22">
        <v>0</v>
      </c>
      <c r="N23" s="22">
        <v>1</v>
      </c>
      <c r="O23" s="22">
        <v>0</v>
      </c>
      <c r="P23" s="22">
        <v>1</v>
      </c>
      <c r="Q23" s="22">
        <v>1</v>
      </c>
      <c r="R23" s="22">
        <v>0</v>
      </c>
      <c r="S23" s="22">
        <v>1</v>
      </c>
      <c r="T23" s="22">
        <v>1</v>
      </c>
      <c r="U23" s="22">
        <v>0</v>
      </c>
      <c r="V23" s="22">
        <v>0</v>
      </c>
      <c r="W23" s="22">
        <v>1</v>
      </c>
      <c r="X23" s="22">
        <v>1</v>
      </c>
      <c r="Y23" s="22">
        <v>0</v>
      </c>
      <c r="Z23" s="22">
        <v>0</v>
      </c>
      <c r="AA23" s="22">
        <v>1</v>
      </c>
      <c r="AB23" s="22">
        <v>1</v>
      </c>
      <c r="AC23" s="22">
        <v>0</v>
      </c>
      <c r="AD23" s="22">
        <v>1</v>
      </c>
      <c r="AE23" s="22">
        <v>0</v>
      </c>
      <c r="AF23" s="22">
        <v>2</v>
      </c>
      <c r="AG23" s="22">
        <v>2</v>
      </c>
      <c r="AH23" s="22">
        <v>0</v>
      </c>
      <c r="AI23" s="22">
        <v>2</v>
      </c>
      <c r="AJ23" s="22">
        <v>0</v>
      </c>
      <c r="AK23" s="22">
        <v>0</v>
      </c>
      <c r="AL23" s="22">
        <v>0</v>
      </c>
      <c r="AM23" s="93">
        <f t="shared" si="0"/>
        <v>18</v>
      </c>
      <c r="AN23" s="94">
        <f t="shared" si="1"/>
        <v>2.7</v>
      </c>
      <c r="AO23" s="17"/>
      <c r="AP23" s="17"/>
      <c r="AQ23" s="17"/>
      <c r="AR23" s="17"/>
      <c r="AS23" s="17"/>
      <c r="AT23" s="17"/>
      <c r="AU23" s="17"/>
      <c r="AV23" s="18"/>
      <c r="AW23" s="17"/>
      <c r="AX23" s="17"/>
      <c r="AY23" s="17"/>
      <c r="AZ23" s="17"/>
      <c r="BA23" s="17"/>
      <c r="BB23" s="17"/>
    </row>
    <row r="24" spans="1:54" s="19" customFormat="1" ht="21">
      <c r="A24" s="27" t="s">
        <v>24</v>
      </c>
      <c r="B24" s="28">
        <v>1049730082</v>
      </c>
      <c r="C24" s="22">
        <v>1</v>
      </c>
      <c r="D24" s="22">
        <v>14</v>
      </c>
      <c r="E24" s="28">
        <v>1490501205483</v>
      </c>
      <c r="F24" s="27">
        <v>2</v>
      </c>
      <c r="G24" s="27">
        <v>99</v>
      </c>
      <c r="H24" s="22"/>
      <c r="I24" s="22">
        <v>0</v>
      </c>
      <c r="J24" s="22">
        <v>1</v>
      </c>
      <c r="K24" s="22">
        <v>0</v>
      </c>
      <c r="L24" s="22">
        <v>1</v>
      </c>
      <c r="M24" s="22">
        <v>0</v>
      </c>
      <c r="N24" s="22">
        <v>1</v>
      </c>
      <c r="O24" s="22">
        <v>0</v>
      </c>
      <c r="P24" s="22">
        <v>0</v>
      </c>
      <c r="Q24" s="22">
        <v>1</v>
      </c>
      <c r="R24" s="22">
        <v>1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2</v>
      </c>
      <c r="AJ24" s="22">
        <v>0</v>
      </c>
      <c r="AK24" s="22">
        <v>0</v>
      </c>
      <c r="AL24" s="22">
        <v>1</v>
      </c>
      <c r="AM24" s="93">
        <f t="shared" si="0"/>
        <v>8</v>
      </c>
      <c r="AN24" s="94">
        <f t="shared" si="1"/>
        <v>1.2</v>
      </c>
      <c r="AO24" s="17"/>
      <c r="AP24" s="17"/>
      <c r="AQ24" s="17"/>
      <c r="AR24" s="17"/>
      <c r="AS24" s="17"/>
      <c r="AT24" s="17"/>
      <c r="AU24" s="17"/>
      <c r="AV24" s="18"/>
      <c r="AW24" s="17"/>
      <c r="AX24" s="17"/>
      <c r="AY24" s="17"/>
      <c r="AZ24" s="17"/>
      <c r="BA24" s="17"/>
      <c r="BB24" s="17"/>
    </row>
    <row r="25" spans="1:54" s="19" customFormat="1" ht="21">
      <c r="A25" s="27" t="s">
        <v>24</v>
      </c>
      <c r="B25" s="28">
        <v>1049730082</v>
      </c>
      <c r="C25" s="22">
        <v>1</v>
      </c>
      <c r="D25" s="22">
        <v>15</v>
      </c>
      <c r="E25" s="28">
        <v>1490501204657</v>
      </c>
      <c r="F25" s="27">
        <v>2</v>
      </c>
      <c r="G25" s="27">
        <v>99</v>
      </c>
      <c r="H25" s="22"/>
      <c r="I25" s="22">
        <v>0</v>
      </c>
      <c r="J25" s="22">
        <v>1</v>
      </c>
      <c r="K25" s="22">
        <v>0</v>
      </c>
      <c r="L25" s="22">
        <v>0</v>
      </c>
      <c r="M25" s="22">
        <v>0</v>
      </c>
      <c r="N25" s="22">
        <v>1</v>
      </c>
      <c r="O25" s="22">
        <v>0</v>
      </c>
      <c r="P25" s="22">
        <v>1</v>
      </c>
      <c r="Q25" s="22">
        <v>0</v>
      </c>
      <c r="R25" s="22">
        <v>1</v>
      </c>
      <c r="S25" s="22">
        <v>1</v>
      </c>
      <c r="T25" s="22">
        <v>0</v>
      </c>
      <c r="U25" s="22">
        <v>1</v>
      </c>
      <c r="V25" s="22">
        <v>1</v>
      </c>
      <c r="W25" s="22">
        <v>1</v>
      </c>
      <c r="X25" s="22">
        <v>0</v>
      </c>
      <c r="Y25" s="22">
        <v>0</v>
      </c>
      <c r="Z25" s="22">
        <v>1</v>
      </c>
      <c r="AA25" s="22">
        <v>1</v>
      </c>
      <c r="AB25" s="22">
        <v>1</v>
      </c>
      <c r="AC25" s="22">
        <v>0</v>
      </c>
      <c r="AD25" s="22">
        <v>0</v>
      </c>
      <c r="AE25" s="22">
        <v>0</v>
      </c>
      <c r="AF25" s="22">
        <v>0</v>
      </c>
      <c r="AG25" s="22">
        <v>4</v>
      </c>
      <c r="AH25" s="22">
        <v>0</v>
      </c>
      <c r="AI25" s="22">
        <v>1</v>
      </c>
      <c r="AJ25" s="22">
        <v>0</v>
      </c>
      <c r="AK25" s="22">
        <v>0</v>
      </c>
      <c r="AL25" s="22">
        <v>0</v>
      </c>
      <c r="AM25" s="93">
        <f t="shared" si="0"/>
        <v>16</v>
      </c>
      <c r="AN25" s="94">
        <f t="shared" si="1"/>
        <v>2.4</v>
      </c>
      <c r="AO25" s="17"/>
      <c r="AP25" s="17"/>
      <c r="AQ25" s="17"/>
      <c r="AR25" s="17"/>
      <c r="AS25" s="17"/>
      <c r="AT25" s="17"/>
      <c r="AU25" s="17"/>
      <c r="AV25" s="18"/>
      <c r="AW25" s="17"/>
      <c r="AX25" s="17"/>
      <c r="AY25" s="17"/>
      <c r="AZ25" s="17"/>
      <c r="BA25" s="17"/>
      <c r="BB25" s="17"/>
    </row>
    <row r="26" spans="1:54" s="19" customFormat="1" ht="21">
      <c r="A26" s="27" t="s">
        <v>24</v>
      </c>
      <c r="B26" s="28">
        <v>1049730082</v>
      </c>
      <c r="C26" s="22">
        <v>1</v>
      </c>
      <c r="D26" s="22">
        <v>16</v>
      </c>
      <c r="E26" s="28">
        <v>1499900469644</v>
      </c>
      <c r="F26" s="27">
        <v>2</v>
      </c>
      <c r="G26" s="27">
        <v>12</v>
      </c>
      <c r="H26" s="22"/>
      <c r="I26" s="22">
        <v>0</v>
      </c>
      <c r="J26" s="22">
        <v>0</v>
      </c>
      <c r="K26" s="22">
        <v>0</v>
      </c>
      <c r="L26" s="22">
        <v>1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1</v>
      </c>
      <c r="V26" s="22">
        <v>1</v>
      </c>
      <c r="W26" s="22">
        <v>0</v>
      </c>
      <c r="X26" s="22">
        <v>0</v>
      </c>
      <c r="Y26" s="22">
        <v>0</v>
      </c>
      <c r="Z26" s="22">
        <v>1</v>
      </c>
      <c r="AA26" s="22">
        <v>1</v>
      </c>
      <c r="AB26" s="22">
        <v>1</v>
      </c>
      <c r="AC26" s="22">
        <v>1</v>
      </c>
      <c r="AD26" s="22">
        <v>0</v>
      </c>
      <c r="AE26" s="22">
        <v>0</v>
      </c>
      <c r="AF26" s="22">
        <v>0</v>
      </c>
      <c r="AG26" s="22">
        <v>4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93">
        <f t="shared" si="0"/>
        <v>11</v>
      </c>
      <c r="AN26" s="94">
        <f t="shared" si="1"/>
        <v>1.65</v>
      </c>
      <c r="AO26" s="17"/>
      <c r="AP26" s="17"/>
      <c r="AQ26" s="17"/>
      <c r="AR26" s="17"/>
      <c r="AS26" s="17"/>
      <c r="AT26" s="17"/>
      <c r="AU26" s="17"/>
      <c r="AV26" s="18"/>
      <c r="AW26" s="17"/>
      <c r="AX26" s="17"/>
      <c r="AY26" s="17"/>
      <c r="AZ26" s="17"/>
      <c r="BA26" s="17"/>
      <c r="BB26" s="17"/>
    </row>
    <row r="27" spans="1:54" s="19" customFormat="1" ht="21">
      <c r="A27" s="27" t="s">
        <v>24</v>
      </c>
      <c r="B27" s="28">
        <v>1049730082</v>
      </c>
      <c r="C27" s="22">
        <v>1</v>
      </c>
      <c r="D27" s="22">
        <v>17</v>
      </c>
      <c r="E27" s="28">
        <v>1490501205696</v>
      </c>
      <c r="F27" s="27">
        <v>2</v>
      </c>
      <c r="G27" s="27">
        <v>99</v>
      </c>
      <c r="H27" s="22"/>
      <c r="I27" s="22">
        <v>0</v>
      </c>
      <c r="J27" s="22">
        <v>0</v>
      </c>
      <c r="K27" s="22">
        <v>0</v>
      </c>
      <c r="L27" s="22">
        <v>1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1</v>
      </c>
      <c r="T27" s="22">
        <v>0</v>
      </c>
      <c r="U27" s="22">
        <v>0</v>
      </c>
      <c r="V27" s="22">
        <v>1</v>
      </c>
      <c r="W27" s="22">
        <v>1</v>
      </c>
      <c r="X27" s="22">
        <v>0</v>
      </c>
      <c r="Y27" s="22">
        <v>0</v>
      </c>
      <c r="Z27" s="22">
        <v>1</v>
      </c>
      <c r="AA27" s="22">
        <v>1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2</v>
      </c>
      <c r="AH27" s="22">
        <v>0</v>
      </c>
      <c r="AI27" s="22">
        <v>1</v>
      </c>
      <c r="AJ27" s="22">
        <v>0</v>
      </c>
      <c r="AK27" s="22">
        <v>0</v>
      </c>
      <c r="AL27" s="22">
        <v>1</v>
      </c>
      <c r="AM27" s="93">
        <f t="shared" si="0"/>
        <v>10</v>
      </c>
      <c r="AN27" s="94">
        <f t="shared" si="1"/>
        <v>1.5</v>
      </c>
      <c r="AO27" s="17"/>
      <c r="AP27" s="17"/>
      <c r="AQ27" s="17"/>
      <c r="AR27" s="17"/>
      <c r="AS27" s="17"/>
      <c r="AT27" s="17"/>
      <c r="AU27" s="17"/>
      <c r="AV27" s="18"/>
      <c r="AW27" s="17"/>
      <c r="AX27" s="17"/>
      <c r="AY27" s="17"/>
      <c r="AZ27" s="17"/>
      <c r="BA27" s="17"/>
      <c r="BB27" s="17"/>
    </row>
    <row r="28" spans="1:48" s="17" customFormat="1" ht="21">
      <c r="A28" s="88"/>
      <c r="B28" s="89"/>
      <c r="C28" s="90"/>
      <c r="D28" s="90"/>
      <c r="E28" s="89"/>
      <c r="F28" s="88"/>
      <c r="G28" s="88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5">
        <f>AVERAGE(AM11:AM27)</f>
        <v>13.176470588235293</v>
      </c>
      <c r="AN28" s="96" t="s">
        <v>66</v>
      </c>
      <c r="AV28" s="18"/>
    </row>
    <row r="29" spans="1:48" s="17" customFormat="1" ht="21">
      <c r="A29" s="88"/>
      <c r="B29" s="89"/>
      <c r="C29" s="90"/>
      <c r="D29" s="90"/>
      <c r="E29" s="89"/>
      <c r="F29" s="88"/>
      <c r="G29" s="88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7">
        <f>STDEV(AM11:AM27)</f>
        <v>4.585783658733356</v>
      </c>
      <c r="AN29" s="98" t="s">
        <v>68</v>
      </c>
      <c r="AV29" s="18"/>
    </row>
  </sheetData>
  <sheetProtection/>
  <mergeCells count="11">
    <mergeCell ref="AM8:AM9"/>
    <mergeCell ref="AN8:AN9"/>
    <mergeCell ref="B1:S1"/>
    <mergeCell ref="A8:A10"/>
    <mergeCell ref="B8:B10"/>
    <mergeCell ref="C8:C10"/>
    <mergeCell ref="D8:D10"/>
    <mergeCell ref="E8:E10"/>
    <mergeCell ref="F8:F10"/>
    <mergeCell ref="G8:G10"/>
    <mergeCell ref="H8:AL8"/>
  </mergeCells>
  <conditionalFormatting sqref="AM11:AM29">
    <cfRule type="cellIs" priority="47" dxfId="1" operator="equal">
      <formula>'ภาษาไทย ป.4'!#REF!</formula>
    </cfRule>
    <cfRule type="cellIs" priority="48" dxfId="0" operator="equal">
      <formula>'ภาษาไทย ป.4'!#REF!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BB24"/>
  <sheetViews>
    <sheetView zoomScale="60" zoomScaleNormal="60" zoomScalePageLayoutView="0" workbookViewId="0" topLeftCell="A9">
      <selection activeCell="A25" sqref="A25:IV33"/>
    </sheetView>
  </sheetViews>
  <sheetFormatPr defaultColWidth="8.57421875" defaultRowHeight="15"/>
  <cols>
    <col min="1" max="1" width="14.8515625" style="12" customWidth="1"/>
    <col min="2" max="2" width="14.28125" style="12" customWidth="1"/>
    <col min="3" max="3" width="7.421875" style="12" customWidth="1"/>
    <col min="4" max="4" width="5.28125" style="12" customWidth="1"/>
    <col min="5" max="5" width="19.8515625" style="12" customWidth="1"/>
    <col min="6" max="6" width="5.140625" style="12" customWidth="1"/>
    <col min="7" max="7" width="10.421875" style="12" customWidth="1"/>
    <col min="8" max="8" width="8.57421875" style="12" customWidth="1"/>
    <col min="9" max="38" width="5.28125" style="12" customWidth="1"/>
    <col min="39" max="39" width="6.421875" style="32" customWidth="1"/>
    <col min="40" max="40" width="14.57421875" style="8" customWidth="1"/>
    <col min="41" max="42" width="16.8515625" style="8" customWidth="1"/>
    <col min="43" max="48" width="8.140625" style="8" customWidth="1"/>
    <col min="49" max="54" width="8.57421875" style="8" customWidth="1"/>
    <col min="55" max="16384" width="8.57421875" style="12" customWidth="1"/>
  </cols>
  <sheetData>
    <row r="1" spans="2:19" ht="21">
      <c r="B1" s="152" t="s">
        <v>14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ht="21">
      <c r="B2" s="1" t="s">
        <v>23</v>
      </c>
    </row>
    <row r="3" spans="1:40" ht="21">
      <c r="A3" s="153" t="s">
        <v>2</v>
      </c>
      <c r="B3" s="156" t="s">
        <v>3</v>
      </c>
      <c r="C3" s="153" t="s">
        <v>4</v>
      </c>
      <c r="D3" s="156" t="s">
        <v>5</v>
      </c>
      <c r="E3" s="153" t="s">
        <v>20</v>
      </c>
      <c r="F3" s="156" t="s">
        <v>6</v>
      </c>
      <c r="G3" s="156" t="s">
        <v>7</v>
      </c>
      <c r="H3" s="157" t="s">
        <v>21</v>
      </c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9" t="s">
        <v>9</v>
      </c>
      <c r="AN3" s="150" t="s">
        <v>10</v>
      </c>
    </row>
    <row r="4" spans="1:40" ht="21">
      <c r="A4" s="154"/>
      <c r="B4" s="156"/>
      <c r="C4" s="154"/>
      <c r="D4" s="156"/>
      <c r="E4" s="154"/>
      <c r="F4" s="156"/>
      <c r="G4" s="156"/>
      <c r="H4" s="5" t="s">
        <v>11</v>
      </c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>
        <v>8</v>
      </c>
      <c r="Q4" s="6">
        <v>9</v>
      </c>
      <c r="R4" s="6">
        <v>10</v>
      </c>
      <c r="S4" s="6">
        <v>11</v>
      </c>
      <c r="T4" s="6">
        <v>12</v>
      </c>
      <c r="U4" s="6">
        <v>13</v>
      </c>
      <c r="V4" s="6">
        <v>14</v>
      </c>
      <c r="W4" s="6">
        <v>15</v>
      </c>
      <c r="X4" s="6">
        <v>16</v>
      </c>
      <c r="Y4" s="6">
        <v>17</v>
      </c>
      <c r="Z4" s="6">
        <v>18</v>
      </c>
      <c r="AA4" s="6">
        <v>19</v>
      </c>
      <c r="AB4" s="6">
        <v>20</v>
      </c>
      <c r="AC4" s="6">
        <v>21</v>
      </c>
      <c r="AD4" s="6">
        <v>22</v>
      </c>
      <c r="AE4" s="6">
        <v>23</v>
      </c>
      <c r="AF4" s="6">
        <v>24</v>
      </c>
      <c r="AG4" s="6">
        <v>25</v>
      </c>
      <c r="AH4" s="6">
        <v>26</v>
      </c>
      <c r="AI4" s="6">
        <v>27</v>
      </c>
      <c r="AJ4" s="6">
        <v>28</v>
      </c>
      <c r="AK4" s="6">
        <v>29</v>
      </c>
      <c r="AL4" s="6">
        <v>30</v>
      </c>
      <c r="AM4" s="160"/>
      <c r="AN4" s="151"/>
    </row>
    <row r="5" spans="1:40" ht="21">
      <c r="A5" s="155"/>
      <c r="B5" s="156"/>
      <c r="C5" s="155"/>
      <c r="D5" s="156"/>
      <c r="E5" s="155"/>
      <c r="F5" s="156"/>
      <c r="G5" s="156"/>
      <c r="H5" s="7" t="s">
        <v>12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13">
        <v>1</v>
      </c>
      <c r="O5" s="13">
        <v>1</v>
      </c>
      <c r="P5" s="13">
        <v>1</v>
      </c>
      <c r="Q5" s="13">
        <v>1</v>
      </c>
      <c r="R5" s="13">
        <v>1</v>
      </c>
      <c r="S5" s="13">
        <v>1</v>
      </c>
      <c r="T5" s="13">
        <v>1</v>
      </c>
      <c r="U5" s="13">
        <v>1</v>
      </c>
      <c r="V5" s="13">
        <v>1</v>
      </c>
      <c r="W5" s="13">
        <v>1</v>
      </c>
      <c r="X5" s="13">
        <v>1</v>
      </c>
      <c r="Y5" s="13">
        <v>1</v>
      </c>
      <c r="Z5" s="13">
        <v>1</v>
      </c>
      <c r="AA5" s="13">
        <v>1</v>
      </c>
      <c r="AB5" s="13">
        <v>1</v>
      </c>
      <c r="AC5" s="14">
        <v>2</v>
      </c>
      <c r="AD5" s="14">
        <v>2</v>
      </c>
      <c r="AE5" s="14">
        <v>2</v>
      </c>
      <c r="AF5" s="14">
        <v>2</v>
      </c>
      <c r="AG5" s="14">
        <v>2</v>
      </c>
      <c r="AH5" s="14">
        <v>2</v>
      </c>
      <c r="AI5" s="14">
        <v>2</v>
      </c>
      <c r="AJ5" s="14">
        <v>2</v>
      </c>
      <c r="AK5" s="14">
        <v>2</v>
      </c>
      <c r="AL5" s="14">
        <v>2</v>
      </c>
      <c r="AM5" s="34">
        <f>SUM(I5:AL5)</f>
        <v>40</v>
      </c>
      <c r="AN5" s="16" t="s">
        <v>13</v>
      </c>
    </row>
    <row r="6" spans="1:54" s="20" customFormat="1" ht="21">
      <c r="A6" s="25" t="s">
        <v>24</v>
      </c>
      <c r="B6" s="26">
        <v>1049730082</v>
      </c>
      <c r="C6" s="24">
        <v>2</v>
      </c>
      <c r="D6" s="21">
        <v>1</v>
      </c>
      <c r="E6" s="26">
        <v>1270400138031</v>
      </c>
      <c r="F6" s="25">
        <v>1</v>
      </c>
      <c r="G6" s="25">
        <v>12</v>
      </c>
      <c r="H6" s="21"/>
      <c r="I6" s="21">
        <v>1</v>
      </c>
      <c r="J6" s="21">
        <v>1</v>
      </c>
      <c r="K6" s="21">
        <v>0</v>
      </c>
      <c r="L6" s="21">
        <v>1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1</v>
      </c>
      <c r="Z6" s="21">
        <v>0</v>
      </c>
      <c r="AA6" s="21">
        <v>0</v>
      </c>
      <c r="AB6" s="21">
        <v>0</v>
      </c>
      <c r="AC6" s="21">
        <v>1</v>
      </c>
      <c r="AD6" s="21">
        <v>1</v>
      </c>
      <c r="AE6" s="21">
        <v>0.5</v>
      </c>
      <c r="AF6" s="21">
        <v>1.5</v>
      </c>
      <c r="AG6" s="21">
        <v>0.5</v>
      </c>
      <c r="AH6" s="21">
        <v>0.5</v>
      </c>
      <c r="AI6" s="21">
        <v>0</v>
      </c>
      <c r="AJ6" s="21">
        <v>0</v>
      </c>
      <c r="AK6" s="21">
        <v>0</v>
      </c>
      <c r="AL6" s="21">
        <v>2</v>
      </c>
      <c r="AM6" s="105">
        <f aca="true" t="shared" si="0" ref="AM6:AM22">IF(H6="ขาดสอบ","-",SUM(I6:AL6))</f>
        <v>11</v>
      </c>
      <c r="AN6" s="94">
        <f aca="true" t="shared" si="1" ref="AN6:AN22">IF(H6="ขาดสอบ","ขาดสอบ",(AM6*6)/$AM$5)</f>
        <v>1.65</v>
      </c>
      <c r="AO6" s="8"/>
      <c r="AP6" s="8"/>
      <c r="AQ6" s="8"/>
      <c r="AR6" s="8"/>
      <c r="AS6" s="8"/>
      <c r="AT6" s="8"/>
      <c r="AU6" s="8"/>
      <c r="AV6" s="18"/>
      <c r="AW6" s="8"/>
      <c r="AX6" s="8"/>
      <c r="AY6" s="8"/>
      <c r="AZ6" s="8"/>
      <c r="BA6" s="8"/>
      <c r="BB6" s="8"/>
    </row>
    <row r="7" spans="1:54" s="20" customFormat="1" ht="21">
      <c r="A7" s="27" t="s">
        <v>24</v>
      </c>
      <c r="B7" s="28">
        <v>1049730082</v>
      </c>
      <c r="C7" s="29">
        <v>2</v>
      </c>
      <c r="D7" s="22">
        <v>2</v>
      </c>
      <c r="E7" s="28">
        <v>1104300816279</v>
      </c>
      <c r="F7" s="27">
        <v>1</v>
      </c>
      <c r="G7" s="27">
        <v>99</v>
      </c>
      <c r="H7" s="22"/>
      <c r="I7" s="22">
        <v>0</v>
      </c>
      <c r="J7" s="22">
        <v>1</v>
      </c>
      <c r="K7" s="22">
        <v>1</v>
      </c>
      <c r="L7" s="22">
        <v>1</v>
      </c>
      <c r="M7" s="22">
        <v>0</v>
      </c>
      <c r="N7" s="22">
        <v>1</v>
      </c>
      <c r="O7" s="22">
        <v>0</v>
      </c>
      <c r="P7" s="22">
        <v>1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1</v>
      </c>
      <c r="Y7" s="22">
        <v>0</v>
      </c>
      <c r="Z7" s="22">
        <v>0</v>
      </c>
      <c r="AA7" s="22">
        <v>0</v>
      </c>
      <c r="AB7" s="22">
        <v>0</v>
      </c>
      <c r="AC7" s="22">
        <v>1.5</v>
      </c>
      <c r="AD7" s="22">
        <v>2</v>
      </c>
      <c r="AE7" s="22">
        <v>1.5</v>
      </c>
      <c r="AF7" s="22">
        <v>1</v>
      </c>
      <c r="AG7" s="22">
        <v>1.5</v>
      </c>
      <c r="AH7" s="22">
        <v>0</v>
      </c>
      <c r="AI7" s="22">
        <v>0</v>
      </c>
      <c r="AJ7" s="22">
        <v>0</v>
      </c>
      <c r="AK7" s="22">
        <v>0</v>
      </c>
      <c r="AL7" s="22">
        <v>2</v>
      </c>
      <c r="AM7" s="105">
        <f t="shared" si="0"/>
        <v>15.5</v>
      </c>
      <c r="AN7" s="94">
        <f t="shared" si="1"/>
        <v>2.325</v>
      </c>
      <c r="AO7" s="8"/>
      <c r="AP7" s="8"/>
      <c r="AQ7" s="8"/>
      <c r="AR7" s="8"/>
      <c r="AS7" s="8"/>
      <c r="AT7" s="8"/>
      <c r="AU7" s="8"/>
      <c r="AV7" s="18"/>
      <c r="AW7" s="8"/>
      <c r="AX7" s="8"/>
      <c r="AY7" s="8"/>
      <c r="AZ7" s="8"/>
      <c r="BA7" s="8"/>
      <c r="BB7" s="8"/>
    </row>
    <row r="8" spans="1:54" s="20" customFormat="1" ht="21">
      <c r="A8" s="27" t="s">
        <v>24</v>
      </c>
      <c r="B8" s="28">
        <v>1049730082</v>
      </c>
      <c r="C8" s="29">
        <v>2</v>
      </c>
      <c r="D8" s="21">
        <v>3</v>
      </c>
      <c r="E8" s="28">
        <v>1490501204134</v>
      </c>
      <c r="F8" s="27">
        <v>1</v>
      </c>
      <c r="G8" s="27">
        <v>99</v>
      </c>
      <c r="H8" s="22"/>
      <c r="I8" s="22">
        <v>0</v>
      </c>
      <c r="J8" s="22">
        <v>1</v>
      </c>
      <c r="K8" s="22">
        <v>0</v>
      </c>
      <c r="L8" s="22">
        <v>1</v>
      </c>
      <c r="M8" s="22">
        <v>0</v>
      </c>
      <c r="N8" s="22">
        <v>0</v>
      </c>
      <c r="O8" s="22">
        <v>0</v>
      </c>
      <c r="P8" s="22">
        <v>0</v>
      </c>
      <c r="Q8" s="22">
        <v>1</v>
      </c>
      <c r="R8" s="22">
        <v>0</v>
      </c>
      <c r="S8" s="22">
        <v>0</v>
      </c>
      <c r="T8" s="22">
        <v>0</v>
      </c>
      <c r="U8" s="22">
        <v>1</v>
      </c>
      <c r="V8" s="22">
        <v>0</v>
      </c>
      <c r="W8" s="22">
        <v>0</v>
      </c>
      <c r="X8" s="22">
        <v>0</v>
      </c>
      <c r="Y8" s="22">
        <v>0</v>
      </c>
      <c r="Z8" s="22">
        <v>1</v>
      </c>
      <c r="AA8" s="22">
        <v>0</v>
      </c>
      <c r="AB8" s="22">
        <v>0</v>
      </c>
      <c r="AC8" s="22">
        <v>0.5</v>
      </c>
      <c r="AD8" s="22">
        <v>1</v>
      </c>
      <c r="AE8" s="22">
        <v>1.5</v>
      </c>
      <c r="AF8" s="22">
        <v>1</v>
      </c>
      <c r="AG8" s="22">
        <v>0.5</v>
      </c>
      <c r="AH8" s="22">
        <v>0</v>
      </c>
      <c r="AI8" s="22">
        <v>0</v>
      </c>
      <c r="AJ8" s="22">
        <v>0</v>
      </c>
      <c r="AK8" s="22">
        <v>0</v>
      </c>
      <c r="AL8" s="22">
        <v>2</v>
      </c>
      <c r="AM8" s="105">
        <f t="shared" si="0"/>
        <v>11.5</v>
      </c>
      <c r="AN8" s="94">
        <f t="shared" si="1"/>
        <v>1.725</v>
      </c>
      <c r="AO8" s="8"/>
      <c r="AP8" s="8"/>
      <c r="AQ8" s="8"/>
      <c r="AR8" s="8"/>
      <c r="AS8" s="8"/>
      <c r="AT8" s="8"/>
      <c r="AU8" s="8"/>
      <c r="AV8" s="18"/>
      <c r="AW8" s="8"/>
      <c r="AX8" s="8"/>
      <c r="AY8" s="8"/>
      <c r="AZ8" s="8"/>
      <c r="BA8" s="8"/>
      <c r="BB8" s="8"/>
    </row>
    <row r="9" spans="1:54" s="20" customFormat="1" ht="21">
      <c r="A9" s="27" t="s">
        <v>24</v>
      </c>
      <c r="B9" s="28">
        <v>1049730082</v>
      </c>
      <c r="C9" s="29">
        <v>2</v>
      </c>
      <c r="D9" s="22">
        <v>4</v>
      </c>
      <c r="E9" s="28">
        <v>1490501204789</v>
      </c>
      <c r="F9" s="27">
        <v>1</v>
      </c>
      <c r="G9" s="27">
        <v>99</v>
      </c>
      <c r="H9" s="22"/>
      <c r="I9" s="22">
        <v>0</v>
      </c>
      <c r="J9" s="22">
        <v>1</v>
      </c>
      <c r="K9" s="22">
        <v>0</v>
      </c>
      <c r="L9" s="22">
        <v>1</v>
      </c>
      <c r="M9" s="22">
        <v>1</v>
      </c>
      <c r="N9" s="22">
        <v>0</v>
      </c>
      <c r="O9" s="22">
        <v>1</v>
      </c>
      <c r="P9" s="22">
        <v>0</v>
      </c>
      <c r="Q9" s="22">
        <v>1</v>
      </c>
      <c r="R9" s="22">
        <v>0</v>
      </c>
      <c r="S9" s="22">
        <v>0</v>
      </c>
      <c r="T9" s="22">
        <v>0</v>
      </c>
      <c r="U9" s="22">
        <v>0</v>
      </c>
      <c r="V9" s="22">
        <v>1</v>
      </c>
      <c r="W9" s="22">
        <v>0</v>
      </c>
      <c r="X9" s="22">
        <v>1</v>
      </c>
      <c r="Y9" s="22">
        <v>1</v>
      </c>
      <c r="Z9" s="22">
        <v>0</v>
      </c>
      <c r="AA9" s="22">
        <v>1</v>
      </c>
      <c r="AB9" s="22">
        <v>0</v>
      </c>
      <c r="AC9" s="22">
        <v>1.5</v>
      </c>
      <c r="AD9" s="22">
        <v>1</v>
      </c>
      <c r="AE9" s="22">
        <v>0.5</v>
      </c>
      <c r="AF9" s="22">
        <v>0.5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2</v>
      </c>
      <c r="AM9" s="105">
        <f t="shared" si="0"/>
        <v>14.5</v>
      </c>
      <c r="AN9" s="94">
        <f t="shared" si="1"/>
        <v>2.175</v>
      </c>
      <c r="AO9" s="8"/>
      <c r="AP9" s="8"/>
      <c r="AQ9" s="8"/>
      <c r="AR9" s="8"/>
      <c r="AS9" s="8"/>
      <c r="AT9" s="8"/>
      <c r="AU9" s="8"/>
      <c r="AV9" s="18"/>
      <c r="AW9" s="8"/>
      <c r="AX9" s="8"/>
      <c r="AY9" s="8"/>
      <c r="AZ9" s="8"/>
      <c r="BA9" s="8"/>
      <c r="BB9" s="8"/>
    </row>
    <row r="10" spans="1:54" s="20" customFormat="1" ht="21">
      <c r="A10" s="27" t="s">
        <v>24</v>
      </c>
      <c r="B10" s="28">
        <v>1049730082</v>
      </c>
      <c r="C10" s="29">
        <v>2</v>
      </c>
      <c r="D10" s="21">
        <v>5</v>
      </c>
      <c r="E10" s="28">
        <v>1490501205726</v>
      </c>
      <c r="F10" s="27">
        <v>1</v>
      </c>
      <c r="G10" s="27">
        <v>12</v>
      </c>
      <c r="H10" s="22"/>
      <c r="I10" s="22">
        <v>1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1</v>
      </c>
      <c r="R10" s="22">
        <v>0</v>
      </c>
      <c r="S10" s="22">
        <v>0</v>
      </c>
      <c r="T10" s="22">
        <v>0</v>
      </c>
      <c r="U10" s="22">
        <v>0</v>
      </c>
      <c r="V10" s="22">
        <v>1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1</v>
      </c>
      <c r="AD10" s="22">
        <v>1.5</v>
      </c>
      <c r="AE10" s="22">
        <v>1</v>
      </c>
      <c r="AF10" s="22">
        <v>1</v>
      </c>
      <c r="AG10" s="22">
        <v>1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105">
        <f t="shared" si="0"/>
        <v>8.5</v>
      </c>
      <c r="AN10" s="94">
        <f t="shared" si="1"/>
        <v>1.275</v>
      </c>
      <c r="AO10" s="8"/>
      <c r="AP10" s="8"/>
      <c r="AQ10" s="8"/>
      <c r="AR10" s="8"/>
      <c r="AS10" s="8"/>
      <c r="AT10" s="8"/>
      <c r="AU10" s="8"/>
      <c r="AV10" s="18"/>
      <c r="AW10" s="8"/>
      <c r="AX10" s="8"/>
      <c r="AY10" s="8"/>
      <c r="AZ10" s="8"/>
      <c r="BA10" s="8"/>
      <c r="BB10" s="8"/>
    </row>
    <row r="11" spans="1:54" s="20" customFormat="1" ht="21">
      <c r="A11" s="27" t="s">
        <v>24</v>
      </c>
      <c r="B11" s="28">
        <v>1049730082</v>
      </c>
      <c r="C11" s="29">
        <v>2</v>
      </c>
      <c r="D11" s="22">
        <v>6</v>
      </c>
      <c r="E11" s="28">
        <v>1490501204592</v>
      </c>
      <c r="F11" s="27">
        <v>1</v>
      </c>
      <c r="G11" s="27">
        <v>12</v>
      </c>
      <c r="H11" s="22"/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105">
        <f t="shared" si="0"/>
        <v>0</v>
      </c>
      <c r="AN11" s="94">
        <f t="shared" si="1"/>
        <v>0</v>
      </c>
      <c r="AO11" s="8"/>
      <c r="AP11" s="8"/>
      <c r="AQ11" s="8"/>
      <c r="AR11" s="8"/>
      <c r="AS11" s="8"/>
      <c r="AT11" s="8"/>
      <c r="AU11" s="8"/>
      <c r="AV11" s="18"/>
      <c r="AW11" s="8"/>
      <c r="AX11" s="8"/>
      <c r="AY11" s="8"/>
      <c r="AZ11" s="8"/>
      <c r="BA11" s="8"/>
      <c r="BB11" s="8"/>
    </row>
    <row r="12" spans="1:54" s="20" customFormat="1" ht="21">
      <c r="A12" s="27" t="s">
        <v>24</v>
      </c>
      <c r="B12" s="28">
        <v>1049730082</v>
      </c>
      <c r="C12" s="29">
        <v>2</v>
      </c>
      <c r="D12" s="21">
        <v>7</v>
      </c>
      <c r="E12" s="28">
        <v>1490501205831</v>
      </c>
      <c r="F12" s="27">
        <v>1</v>
      </c>
      <c r="G12" s="27">
        <v>99</v>
      </c>
      <c r="H12" s="22"/>
      <c r="I12" s="22">
        <v>0</v>
      </c>
      <c r="J12" s="22">
        <v>0</v>
      </c>
      <c r="K12" s="22">
        <v>1</v>
      </c>
      <c r="L12" s="22">
        <v>0</v>
      </c>
      <c r="M12" s="22">
        <v>0</v>
      </c>
      <c r="N12" s="22">
        <v>0</v>
      </c>
      <c r="O12" s="22">
        <v>0</v>
      </c>
      <c r="P12" s="22">
        <v>1</v>
      </c>
      <c r="Q12" s="22">
        <v>0</v>
      </c>
      <c r="R12" s="22">
        <v>1</v>
      </c>
      <c r="S12" s="22">
        <v>1</v>
      </c>
      <c r="T12" s="22">
        <v>0</v>
      </c>
      <c r="U12" s="22">
        <v>0</v>
      </c>
      <c r="V12" s="22">
        <v>0</v>
      </c>
      <c r="W12" s="22">
        <v>1</v>
      </c>
      <c r="X12" s="22">
        <v>0</v>
      </c>
      <c r="Y12" s="22">
        <v>1</v>
      </c>
      <c r="Z12" s="22">
        <v>0</v>
      </c>
      <c r="AA12" s="22">
        <v>0</v>
      </c>
      <c r="AB12" s="22">
        <v>0</v>
      </c>
      <c r="AC12" s="22">
        <v>1.5</v>
      </c>
      <c r="AD12" s="22">
        <v>1.5</v>
      </c>
      <c r="AE12" s="22">
        <v>1.5</v>
      </c>
      <c r="AF12" s="22">
        <v>1</v>
      </c>
      <c r="AG12" s="22">
        <v>2</v>
      </c>
      <c r="AH12" s="22">
        <v>0</v>
      </c>
      <c r="AI12" s="22">
        <v>0</v>
      </c>
      <c r="AJ12" s="22">
        <v>0</v>
      </c>
      <c r="AK12" s="22">
        <v>0</v>
      </c>
      <c r="AL12" s="22">
        <v>2</v>
      </c>
      <c r="AM12" s="105">
        <f t="shared" si="0"/>
        <v>15.5</v>
      </c>
      <c r="AN12" s="94">
        <f t="shared" si="1"/>
        <v>2.325</v>
      </c>
      <c r="AO12" s="8"/>
      <c r="AP12" s="8"/>
      <c r="AQ12" s="8"/>
      <c r="AR12" s="8"/>
      <c r="AS12" s="8"/>
      <c r="AT12" s="8"/>
      <c r="AU12" s="8"/>
      <c r="AV12" s="18"/>
      <c r="AW12" s="8"/>
      <c r="AX12" s="8"/>
      <c r="AY12" s="8"/>
      <c r="AZ12" s="8"/>
      <c r="BA12" s="8"/>
      <c r="BB12" s="8"/>
    </row>
    <row r="13" spans="1:54" s="20" customFormat="1" ht="21">
      <c r="A13" s="27" t="s">
        <v>24</v>
      </c>
      <c r="B13" s="28">
        <v>1049730082</v>
      </c>
      <c r="C13" s="29">
        <v>2</v>
      </c>
      <c r="D13" s="22">
        <v>8</v>
      </c>
      <c r="E13" s="28">
        <v>1102900085818</v>
      </c>
      <c r="F13" s="27">
        <v>2</v>
      </c>
      <c r="G13" s="27">
        <v>99</v>
      </c>
      <c r="H13" s="22"/>
      <c r="I13" s="22">
        <v>1</v>
      </c>
      <c r="J13" s="22">
        <v>0</v>
      </c>
      <c r="K13" s="22">
        <v>0</v>
      </c>
      <c r="L13" s="22">
        <v>0</v>
      </c>
      <c r="M13" s="22">
        <v>1</v>
      </c>
      <c r="N13" s="22">
        <v>0</v>
      </c>
      <c r="O13" s="22">
        <v>0</v>
      </c>
      <c r="P13" s="22">
        <v>0</v>
      </c>
      <c r="Q13" s="22">
        <v>1</v>
      </c>
      <c r="R13" s="22">
        <v>0</v>
      </c>
      <c r="S13" s="22">
        <v>0</v>
      </c>
      <c r="T13" s="22">
        <v>0</v>
      </c>
      <c r="U13" s="22">
        <v>0</v>
      </c>
      <c r="V13" s="22">
        <v>1</v>
      </c>
      <c r="W13" s="22">
        <v>0</v>
      </c>
      <c r="X13" s="22">
        <v>0</v>
      </c>
      <c r="Y13" s="22">
        <v>1</v>
      </c>
      <c r="Z13" s="22">
        <v>0</v>
      </c>
      <c r="AA13" s="22">
        <v>0</v>
      </c>
      <c r="AB13" s="22">
        <v>0</v>
      </c>
      <c r="AC13" s="22">
        <v>0</v>
      </c>
      <c r="AD13" s="22">
        <v>0.5</v>
      </c>
      <c r="AE13" s="22">
        <v>0.5</v>
      </c>
      <c r="AF13" s="22">
        <v>0.5</v>
      </c>
      <c r="AG13" s="22">
        <v>1.5</v>
      </c>
      <c r="AH13" s="22">
        <v>0</v>
      </c>
      <c r="AI13" s="22">
        <v>0</v>
      </c>
      <c r="AJ13" s="22">
        <v>0</v>
      </c>
      <c r="AK13" s="22">
        <v>0</v>
      </c>
      <c r="AL13" s="22">
        <v>2</v>
      </c>
      <c r="AM13" s="105">
        <f t="shared" si="0"/>
        <v>10</v>
      </c>
      <c r="AN13" s="94">
        <f t="shared" si="1"/>
        <v>1.5</v>
      </c>
      <c r="AO13" s="8"/>
      <c r="AP13" s="8"/>
      <c r="AQ13" s="8"/>
      <c r="AR13" s="8"/>
      <c r="AS13" s="8"/>
      <c r="AT13" s="8"/>
      <c r="AU13" s="8"/>
      <c r="AV13" s="18"/>
      <c r="AW13" s="8"/>
      <c r="AX13" s="8"/>
      <c r="AY13" s="8"/>
      <c r="AZ13" s="8"/>
      <c r="BA13" s="8"/>
      <c r="BB13" s="8"/>
    </row>
    <row r="14" spans="1:54" s="20" customFormat="1" ht="21">
      <c r="A14" s="27" t="s">
        <v>24</v>
      </c>
      <c r="B14" s="28">
        <v>1049730082</v>
      </c>
      <c r="C14" s="29">
        <v>2</v>
      </c>
      <c r="D14" s="21">
        <v>9</v>
      </c>
      <c r="E14" s="28">
        <v>1199901052375</v>
      </c>
      <c r="F14" s="27">
        <v>2</v>
      </c>
      <c r="G14" s="27">
        <v>99</v>
      </c>
      <c r="H14" s="22"/>
      <c r="I14" s="22">
        <v>0</v>
      </c>
      <c r="J14" s="22">
        <v>0</v>
      </c>
      <c r="K14" s="22">
        <v>0</v>
      </c>
      <c r="L14" s="22">
        <v>1</v>
      </c>
      <c r="M14" s="22">
        <v>1</v>
      </c>
      <c r="N14" s="22">
        <v>0</v>
      </c>
      <c r="O14" s="22">
        <v>0</v>
      </c>
      <c r="P14" s="22">
        <v>1</v>
      </c>
      <c r="Q14" s="22">
        <v>1</v>
      </c>
      <c r="R14" s="22">
        <v>0</v>
      </c>
      <c r="S14" s="22">
        <v>0</v>
      </c>
      <c r="T14" s="22">
        <v>0</v>
      </c>
      <c r="U14" s="22">
        <v>0</v>
      </c>
      <c r="V14" s="22">
        <v>1</v>
      </c>
      <c r="W14" s="22">
        <v>0</v>
      </c>
      <c r="X14" s="22">
        <v>1</v>
      </c>
      <c r="Y14" s="22">
        <v>0</v>
      </c>
      <c r="Z14" s="22">
        <v>1</v>
      </c>
      <c r="AA14" s="22">
        <v>0</v>
      </c>
      <c r="AB14" s="22">
        <v>0</v>
      </c>
      <c r="AC14" s="22">
        <v>1.5</v>
      </c>
      <c r="AD14" s="22">
        <v>1.5</v>
      </c>
      <c r="AE14" s="22">
        <v>1.5</v>
      </c>
      <c r="AF14" s="22">
        <v>0.5</v>
      </c>
      <c r="AG14" s="22">
        <v>1.5</v>
      </c>
      <c r="AH14" s="22">
        <v>0</v>
      </c>
      <c r="AI14" s="22">
        <v>0</v>
      </c>
      <c r="AJ14" s="22">
        <v>2</v>
      </c>
      <c r="AK14" s="22">
        <v>0</v>
      </c>
      <c r="AL14" s="22">
        <v>0</v>
      </c>
      <c r="AM14" s="105">
        <f t="shared" si="0"/>
        <v>15.5</v>
      </c>
      <c r="AN14" s="94">
        <f t="shared" si="1"/>
        <v>2.325</v>
      </c>
      <c r="AO14" s="8"/>
      <c r="AP14" s="8"/>
      <c r="AQ14" s="8"/>
      <c r="AR14" s="8"/>
      <c r="AS14" s="8"/>
      <c r="AT14" s="8"/>
      <c r="AU14" s="8"/>
      <c r="AV14" s="18"/>
      <c r="AW14" s="8"/>
      <c r="AX14" s="8"/>
      <c r="AY14" s="8"/>
      <c r="AZ14" s="8"/>
      <c r="BA14" s="8"/>
      <c r="BB14" s="8"/>
    </row>
    <row r="15" spans="1:54" s="20" customFormat="1" ht="21">
      <c r="A15" s="27" t="s">
        <v>24</v>
      </c>
      <c r="B15" s="28">
        <v>1049730082</v>
      </c>
      <c r="C15" s="29">
        <v>2</v>
      </c>
      <c r="D15" s="22">
        <v>10</v>
      </c>
      <c r="E15" s="28">
        <v>1490501204274</v>
      </c>
      <c r="F15" s="27">
        <v>2</v>
      </c>
      <c r="G15" s="27">
        <v>99</v>
      </c>
      <c r="H15" s="22"/>
      <c r="I15" s="22">
        <v>0</v>
      </c>
      <c r="J15" s="22">
        <v>0</v>
      </c>
      <c r="K15" s="22">
        <v>1</v>
      </c>
      <c r="L15" s="22">
        <v>0</v>
      </c>
      <c r="M15" s="22">
        <v>0</v>
      </c>
      <c r="N15" s="22">
        <v>0</v>
      </c>
      <c r="O15" s="22">
        <v>1</v>
      </c>
      <c r="P15" s="22">
        <v>0</v>
      </c>
      <c r="Q15" s="22">
        <v>0</v>
      </c>
      <c r="R15" s="22">
        <v>0</v>
      </c>
      <c r="S15" s="22">
        <v>1</v>
      </c>
      <c r="T15" s="22">
        <v>1</v>
      </c>
      <c r="U15" s="22">
        <v>0</v>
      </c>
      <c r="V15" s="22">
        <v>0</v>
      </c>
      <c r="W15" s="22">
        <v>1</v>
      </c>
      <c r="X15" s="22">
        <v>1</v>
      </c>
      <c r="Y15" s="22">
        <v>0</v>
      </c>
      <c r="Z15" s="22">
        <v>0</v>
      </c>
      <c r="AA15" s="22">
        <v>0</v>
      </c>
      <c r="AB15" s="22">
        <v>0</v>
      </c>
      <c r="AC15" s="22">
        <v>2</v>
      </c>
      <c r="AD15" s="22">
        <v>2</v>
      </c>
      <c r="AE15" s="22">
        <v>1.5</v>
      </c>
      <c r="AF15" s="22">
        <v>1</v>
      </c>
      <c r="AG15" s="22">
        <v>0.5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105">
        <f t="shared" si="0"/>
        <v>13</v>
      </c>
      <c r="AN15" s="94">
        <f t="shared" si="1"/>
        <v>1.95</v>
      </c>
      <c r="AO15" s="8"/>
      <c r="AP15" s="8"/>
      <c r="AQ15" s="8"/>
      <c r="AR15" s="8"/>
      <c r="AS15" s="8"/>
      <c r="AT15" s="8"/>
      <c r="AU15" s="8"/>
      <c r="AV15" s="18"/>
      <c r="AW15" s="8"/>
      <c r="AX15" s="8"/>
      <c r="AY15" s="8"/>
      <c r="AZ15" s="8"/>
      <c r="BA15" s="8"/>
      <c r="BB15" s="8"/>
    </row>
    <row r="16" spans="1:54" s="20" customFormat="1" ht="21">
      <c r="A16" s="27" t="s">
        <v>24</v>
      </c>
      <c r="B16" s="28">
        <v>1049730082</v>
      </c>
      <c r="C16" s="29">
        <v>2</v>
      </c>
      <c r="D16" s="21">
        <v>11</v>
      </c>
      <c r="E16" s="28">
        <v>1499900462771</v>
      </c>
      <c r="F16" s="27">
        <v>2</v>
      </c>
      <c r="G16" s="27">
        <v>99</v>
      </c>
      <c r="H16" s="22"/>
      <c r="I16" s="22">
        <v>1</v>
      </c>
      <c r="J16" s="22">
        <v>0</v>
      </c>
      <c r="K16" s="22">
        <v>1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1</v>
      </c>
      <c r="V16" s="22">
        <v>0</v>
      </c>
      <c r="W16" s="22">
        <v>0</v>
      </c>
      <c r="X16" s="22">
        <v>1</v>
      </c>
      <c r="Y16" s="22">
        <v>0</v>
      </c>
      <c r="Z16" s="22">
        <v>1</v>
      </c>
      <c r="AA16" s="22">
        <v>0</v>
      </c>
      <c r="AB16" s="22">
        <v>0</v>
      </c>
      <c r="AC16" s="22">
        <v>2</v>
      </c>
      <c r="AD16" s="22">
        <v>1</v>
      </c>
      <c r="AE16" s="22">
        <v>1.5</v>
      </c>
      <c r="AF16" s="22">
        <v>2</v>
      </c>
      <c r="AG16" s="22">
        <v>2</v>
      </c>
      <c r="AH16" s="22">
        <v>0</v>
      </c>
      <c r="AI16" s="22">
        <v>0</v>
      </c>
      <c r="AJ16" s="22">
        <v>0</v>
      </c>
      <c r="AK16" s="22">
        <v>0</v>
      </c>
      <c r="AL16" s="22">
        <v>1</v>
      </c>
      <c r="AM16" s="105">
        <f t="shared" si="0"/>
        <v>14.5</v>
      </c>
      <c r="AN16" s="94">
        <f t="shared" si="1"/>
        <v>2.175</v>
      </c>
      <c r="AO16" s="8"/>
      <c r="AP16" s="8"/>
      <c r="AQ16" s="8"/>
      <c r="AR16" s="8"/>
      <c r="AS16" s="8"/>
      <c r="AT16" s="8"/>
      <c r="AU16" s="8"/>
      <c r="AV16" s="18"/>
      <c r="AW16" s="8"/>
      <c r="AX16" s="8"/>
      <c r="AY16" s="8"/>
      <c r="AZ16" s="8"/>
      <c r="BA16" s="8"/>
      <c r="BB16" s="8"/>
    </row>
    <row r="17" spans="1:54" s="20" customFormat="1" ht="21">
      <c r="A17" s="27" t="s">
        <v>24</v>
      </c>
      <c r="B17" s="28">
        <v>1049730082</v>
      </c>
      <c r="C17" s="29">
        <v>2</v>
      </c>
      <c r="D17" s="22">
        <v>12</v>
      </c>
      <c r="E17" s="28">
        <v>1490501205408</v>
      </c>
      <c r="F17" s="27">
        <v>2</v>
      </c>
      <c r="G17" s="27">
        <v>12</v>
      </c>
      <c r="H17" s="22"/>
      <c r="I17" s="22">
        <v>1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1</v>
      </c>
      <c r="V17" s="22">
        <v>0</v>
      </c>
      <c r="W17" s="22">
        <v>1</v>
      </c>
      <c r="X17" s="22">
        <v>1</v>
      </c>
      <c r="Y17" s="22">
        <v>0</v>
      </c>
      <c r="Z17" s="22">
        <v>1</v>
      </c>
      <c r="AA17" s="22">
        <v>1</v>
      </c>
      <c r="AB17" s="22">
        <v>0</v>
      </c>
      <c r="AC17" s="22">
        <v>1.5</v>
      </c>
      <c r="AD17" s="22">
        <v>1.5</v>
      </c>
      <c r="AE17" s="22">
        <v>1.5</v>
      </c>
      <c r="AF17" s="22">
        <v>0.5</v>
      </c>
      <c r="AG17" s="22">
        <v>1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105">
        <f t="shared" si="0"/>
        <v>12</v>
      </c>
      <c r="AN17" s="94">
        <f t="shared" si="1"/>
        <v>1.8</v>
      </c>
      <c r="AO17" s="8"/>
      <c r="AP17" s="8"/>
      <c r="AQ17" s="8"/>
      <c r="AR17" s="8"/>
      <c r="AS17" s="8"/>
      <c r="AT17" s="8"/>
      <c r="AU17" s="8"/>
      <c r="AV17" s="18"/>
      <c r="AW17" s="8"/>
      <c r="AX17" s="8"/>
      <c r="AY17" s="8"/>
      <c r="AZ17" s="8"/>
      <c r="BA17" s="8"/>
      <c r="BB17" s="8"/>
    </row>
    <row r="18" spans="1:54" s="20" customFormat="1" ht="21">
      <c r="A18" s="27" t="s">
        <v>24</v>
      </c>
      <c r="B18" s="28">
        <v>1049730082</v>
      </c>
      <c r="C18" s="29">
        <v>2</v>
      </c>
      <c r="D18" s="21">
        <v>13</v>
      </c>
      <c r="E18" s="28">
        <v>1490501205386</v>
      </c>
      <c r="F18" s="27">
        <v>2</v>
      </c>
      <c r="G18" s="27">
        <v>99</v>
      </c>
      <c r="H18" s="22"/>
      <c r="I18" s="22">
        <v>0</v>
      </c>
      <c r="J18" s="22">
        <v>0</v>
      </c>
      <c r="K18" s="22">
        <v>0</v>
      </c>
      <c r="L18" s="22">
        <v>0</v>
      </c>
      <c r="M18" s="22">
        <v>1</v>
      </c>
      <c r="N18" s="22">
        <v>0</v>
      </c>
      <c r="O18" s="22">
        <v>0</v>
      </c>
      <c r="P18" s="22">
        <v>0</v>
      </c>
      <c r="Q18" s="22">
        <v>0</v>
      </c>
      <c r="R18" s="22">
        <v>1</v>
      </c>
      <c r="S18" s="22">
        <v>0</v>
      </c>
      <c r="T18" s="22">
        <v>0</v>
      </c>
      <c r="U18" s="22">
        <v>0</v>
      </c>
      <c r="V18" s="22">
        <v>0</v>
      </c>
      <c r="W18" s="22">
        <v>1</v>
      </c>
      <c r="X18" s="22">
        <v>1</v>
      </c>
      <c r="Y18" s="22">
        <v>0</v>
      </c>
      <c r="Z18" s="22">
        <v>0</v>
      </c>
      <c r="AA18" s="22">
        <v>1</v>
      </c>
      <c r="AB18" s="22">
        <v>1</v>
      </c>
      <c r="AC18" s="22">
        <v>1</v>
      </c>
      <c r="AD18" s="22">
        <v>2</v>
      </c>
      <c r="AE18" s="22">
        <v>1.5</v>
      </c>
      <c r="AF18" s="22">
        <v>0.5</v>
      </c>
      <c r="AG18" s="22">
        <v>1.5</v>
      </c>
      <c r="AH18" s="22">
        <v>0</v>
      </c>
      <c r="AI18" s="22">
        <v>0</v>
      </c>
      <c r="AJ18" s="22">
        <v>0</v>
      </c>
      <c r="AK18" s="22">
        <v>0</v>
      </c>
      <c r="AL18" s="22">
        <v>2</v>
      </c>
      <c r="AM18" s="105">
        <f t="shared" si="0"/>
        <v>14.5</v>
      </c>
      <c r="AN18" s="94">
        <f t="shared" si="1"/>
        <v>2.175</v>
      </c>
      <c r="AO18" s="8"/>
      <c r="AP18" s="8"/>
      <c r="AQ18" s="8"/>
      <c r="AR18" s="8"/>
      <c r="AS18" s="8"/>
      <c r="AT18" s="8"/>
      <c r="AU18" s="8"/>
      <c r="AV18" s="18"/>
      <c r="AW18" s="8"/>
      <c r="AX18" s="8"/>
      <c r="AY18" s="8"/>
      <c r="AZ18" s="8"/>
      <c r="BA18" s="8"/>
      <c r="BB18" s="8"/>
    </row>
    <row r="19" spans="1:54" s="20" customFormat="1" ht="21">
      <c r="A19" s="27" t="s">
        <v>24</v>
      </c>
      <c r="B19" s="28">
        <v>1049730082</v>
      </c>
      <c r="C19" s="29">
        <v>2</v>
      </c>
      <c r="D19" s="22">
        <v>14</v>
      </c>
      <c r="E19" s="28">
        <v>1490501205483</v>
      </c>
      <c r="F19" s="27">
        <v>2</v>
      </c>
      <c r="G19" s="27">
        <v>99</v>
      </c>
      <c r="H19" s="22"/>
      <c r="I19" s="22">
        <v>1</v>
      </c>
      <c r="J19" s="22">
        <v>0</v>
      </c>
      <c r="K19" s="22">
        <v>1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1</v>
      </c>
      <c r="V19" s="22">
        <v>0</v>
      </c>
      <c r="W19" s="22">
        <v>0</v>
      </c>
      <c r="X19" s="22">
        <v>1</v>
      </c>
      <c r="Y19" s="22">
        <v>0</v>
      </c>
      <c r="Z19" s="22">
        <v>1</v>
      </c>
      <c r="AA19" s="22">
        <v>0</v>
      </c>
      <c r="AB19" s="22">
        <v>0</v>
      </c>
      <c r="AC19" s="22">
        <v>2</v>
      </c>
      <c r="AD19" s="22">
        <v>1.5</v>
      </c>
      <c r="AE19" s="22">
        <v>1.5</v>
      </c>
      <c r="AF19" s="22">
        <v>1.5</v>
      </c>
      <c r="AG19" s="22">
        <v>2</v>
      </c>
      <c r="AH19" s="22">
        <v>0</v>
      </c>
      <c r="AI19" s="22">
        <v>0</v>
      </c>
      <c r="AJ19" s="22">
        <v>0</v>
      </c>
      <c r="AK19" s="22">
        <v>0</v>
      </c>
      <c r="AL19" s="22">
        <v>2</v>
      </c>
      <c r="AM19" s="105">
        <f t="shared" si="0"/>
        <v>15.5</v>
      </c>
      <c r="AN19" s="94">
        <f t="shared" si="1"/>
        <v>2.325</v>
      </c>
      <c r="AO19" s="8"/>
      <c r="AP19" s="8"/>
      <c r="AQ19" s="8"/>
      <c r="AR19" s="8"/>
      <c r="AS19" s="8"/>
      <c r="AT19" s="8"/>
      <c r="AU19" s="8"/>
      <c r="AV19" s="18"/>
      <c r="AW19" s="8"/>
      <c r="AX19" s="8"/>
      <c r="AY19" s="8"/>
      <c r="AZ19" s="8"/>
      <c r="BA19" s="8"/>
      <c r="BB19" s="8"/>
    </row>
    <row r="20" spans="1:54" s="20" customFormat="1" ht="21">
      <c r="A20" s="27" t="s">
        <v>24</v>
      </c>
      <c r="B20" s="28">
        <v>1049730082</v>
      </c>
      <c r="C20" s="29">
        <v>2</v>
      </c>
      <c r="D20" s="21">
        <v>15</v>
      </c>
      <c r="E20" s="28">
        <v>1490501204657</v>
      </c>
      <c r="F20" s="27">
        <v>2</v>
      </c>
      <c r="G20" s="27">
        <v>99</v>
      </c>
      <c r="H20" s="22"/>
      <c r="I20" s="22">
        <v>0</v>
      </c>
      <c r="J20" s="22">
        <v>1</v>
      </c>
      <c r="K20" s="22">
        <v>0</v>
      </c>
      <c r="L20" s="22">
        <v>0</v>
      </c>
      <c r="M20" s="22">
        <v>0</v>
      </c>
      <c r="N20" s="22">
        <v>1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1</v>
      </c>
      <c r="W20" s="22">
        <v>0</v>
      </c>
      <c r="X20" s="22">
        <v>1</v>
      </c>
      <c r="Y20" s="22">
        <v>0</v>
      </c>
      <c r="Z20" s="22">
        <v>0</v>
      </c>
      <c r="AA20" s="22">
        <v>0</v>
      </c>
      <c r="AB20" s="22">
        <v>0</v>
      </c>
      <c r="AC20" s="22">
        <v>2</v>
      </c>
      <c r="AD20" s="22">
        <v>0.5</v>
      </c>
      <c r="AE20" s="22">
        <v>1.5</v>
      </c>
      <c r="AF20" s="22">
        <v>0.5</v>
      </c>
      <c r="AG20" s="22">
        <v>1.5</v>
      </c>
      <c r="AH20" s="22">
        <v>0</v>
      </c>
      <c r="AI20" s="22">
        <v>0</v>
      </c>
      <c r="AJ20" s="22">
        <v>1</v>
      </c>
      <c r="AK20" s="22">
        <v>0</v>
      </c>
      <c r="AL20" s="22">
        <v>2</v>
      </c>
      <c r="AM20" s="105">
        <f t="shared" si="0"/>
        <v>13</v>
      </c>
      <c r="AN20" s="94">
        <f t="shared" si="1"/>
        <v>1.95</v>
      </c>
      <c r="AO20" s="8"/>
      <c r="AP20" s="8"/>
      <c r="AQ20" s="8"/>
      <c r="AR20" s="8"/>
      <c r="AS20" s="8"/>
      <c r="AT20" s="8"/>
      <c r="AU20" s="8"/>
      <c r="AV20" s="18"/>
      <c r="AW20" s="8"/>
      <c r="AX20" s="8"/>
      <c r="AY20" s="8"/>
      <c r="AZ20" s="8"/>
      <c r="BA20" s="8"/>
      <c r="BB20" s="8"/>
    </row>
    <row r="21" spans="1:54" s="20" customFormat="1" ht="21">
      <c r="A21" s="27" t="s">
        <v>24</v>
      </c>
      <c r="B21" s="28">
        <v>1049730082</v>
      </c>
      <c r="C21" s="29">
        <v>2</v>
      </c>
      <c r="D21" s="22">
        <v>16</v>
      </c>
      <c r="E21" s="28">
        <v>1499900469644</v>
      </c>
      <c r="F21" s="27">
        <v>2</v>
      </c>
      <c r="G21" s="27">
        <v>12</v>
      </c>
      <c r="H21" s="22"/>
      <c r="I21" s="22">
        <v>0</v>
      </c>
      <c r="J21" s="22">
        <v>0</v>
      </c>
      <c r="K21" s="22">
        <v>0</v>
      </c>
      <c r="L21" s="22">
        <v>1</v>
      </c>
      <c r="M21" s="22">
        <v>1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1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1</v>
      </c>
      <c r="AD21" s="22">
        <v>1.5</v>
      </c>
      <c r="AE21" s="22">
        <v>0.5</v>
      </c>
      <c r="AF21" s="22">
        <v>1</v>
      </c>
      <c r="AG21" s="22">
        <v>0.5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105">
        <f t="shared" si="0"/>
        <v>7.5</v>
      </c>
      <c r="AN21" s="94">
        <f t="shared" si="1"/>
        <v>1.125</v>
      </c>
      <c r="AO21" s="8"/>
      <c r="AP21" s="8"/>
      <c r="AQ21" s="8"/>
      <c r="AR21" s="8"/>
      <c r="AS21" s="8"/>
      <c r="AT21" s="8"/>
      <c r="AU21" s="8"/>
      <c r="AV21" s="18"/>
      <c r="AW21" s="8"/>
      <c r="AX21" s="8"/>
      <c r="AY21" s="8"/>
      <c r="AZ21" s="8"/>
      <c r="BA21" s="8"/>
      <c r="BB21" s="8"/>
    </row>
    <row r="22" spans="1:54" s="20" customFormat="1" ht="21">
      <c r="A22" s="31" t="s">
        <v>24</v>
      </c>
      <c r="B22" s="30">
        <v>1049730082</v>
      </c>
      <c r="C22" s="29">
        <v>2</v>
      </c>
      <c r="D22" s="22">
        <v>17</v>
      </c>
      <c r="E22" s="28">
        <v>1490501205696</v>
      </c>
      <c r="F22" s="27">
        <v>2</v>
      </c>
      <c r="G22" s="27">
        <v>99</v>
      </c>
      <c r="H22" s="22"/>
      <c r="I22" s="22">
        <v>1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1</v>
      </c>
      <c r="U22" s="22">
        <v>0</v>
      </c>
      <c r="V22" s="22">
        <v>0</v>
      </c>
      <c r="W22" s="22">
        <v>1</v>
      </c>
      <c r="X22" s="22">
        <v>0</v>
      </c>
      <c r="Y22" s="22">
        <v>0</v>
      </c>
      <c r="Z22" s="22">
        <v>0</v>
      </c>
      <c r="AA22" s="22">
        <v>1</v>
      </c>
      <c r="AB22" s="22">
        <v>0</v>
      </c>
      <c r="AC22" s="22">
        <v>1.5</v>
      </c>
      <c r="AD22" s="22">
        <v>2</v>
      </c>
      <c r="AE22" s="22">
        <v>1.5</v>
      </c>
      <c r="AF22" s="22">
        <v>1.5</v>
      </c>
      <c r="AG22" s="22">
        <v>1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105">
        <f t="shared" si="0"/>
        <v>11.5</v>
      </c>
      <c r="AN22" s="94">
        <f t="shared" si="1"/>
        <v>1.725</v>
      </c>
      <c r="AO22" s="8"/>
      <c r="AP22" s="8"/>
      <c r="AQ22" s="8"/>
      <c r="AR22" s="8"/>
      <c r="AS22" s="8"/>
      <c r="AT22" s="8"/>
      <c r="AU22" s="8"/>
      <c r="AV22" s="18"/>
      <c r="AW22" s="8"/>
      <c r="AX22" s="8"/>
      <c r="AY22" s="8"/>
      <c r="AZ22" s="8"/>
      <c r="BA22" s="8"/>
      <c r="BB22" s="8"/>
    </row>
    <row r="23" spans="1:48" s="8" customFormat="1" ht="21">
      <c r="A23" s="88"/>
      <c r="B23" s="89"/>
      <c r="C23" s="99"/>
      <c r="D23" s="90"/>
      <c r="E23" s="89"/>
      <c r="F23" s="88"/>
      <c r="G23" s="88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5">
        <f>AVERAGE(AM6:AM22)</f>
        <v>11.970588235294118</v>
      </c>
      <c r="AN23" s="96" t="s">
        <v>66</v>
      </c>
      <c r="AV23" s="18"/>
    </row>
    <row r="24" spans="1:48" s="8" customFormat="1" ht="21">
      <c r="A24" s="88"/>
      <c r="B24" s="89"/>
      <c r="C24" s="99"/>
      <c r="D24" s="90"/>
      <c r="E24" s="89"/>
      <c r="F24" s="88"/>
      <c r="G24" s="88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7">
        <f>STDEV(AM6:AM22)</f>
        <v>3.9665420560423823</v>
      </c>
      <c r="AN24" s="98" t="s">
        <v>69</v>
      </c>
      <c r="AV24" s="18"/>
    </row>
  </sheetData>
  <sheetProtection/>
  <mergeCells count="11">
    <mergeCell ref="AM3:AM4"/>
    <mergeCell ref="AN3:AN4"/>
    <mergeCell ref="B1:S1"/>
    <mergeCell ref="A3:A5"/>
    <mergeCell ref="B3:B5"/>
    <mergeCell ref="C3:C5"/>
    <mergeCell ref="D3:D5"/>
    <mergeCell ref="E3:E5"/>
    <mergeCell ref="F3:F5"/>
    <mergeCell ref="G3:G5"/>
    <mergeCell ref="H3:AL3"/>
  </mergeCells>
  <conditionalFormatting sqref="AM6:AM24">
    <cfRule type="cellIs" priority="45" dxfId="1" operator="equal">
      <formula>'คณิตศาสตร์ ป.4 '!#REF!</formula>
    </cfRule>
    <cfRule type="cellIs" priority="46" dxfId="0" operator="equal">
      <formula>'คณิตศาสตร์ ป.4 '!#REF!</formula>
    </cfRule>
  </conditionalFormatting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B24"/>
  <sheetViews>
    <sheetView zoomScale="60" zoomScaleNormal="60" zoomScalePageLayoutView="0" workbookViewId="0" topLeftCell="F16">
      <selection activeCell="R42" sqref="R42"/>
    </sheetView>
  </sheetViews>
  <sheetFormatPr defaultColWidth="8.57421875" defaultRowHeight="15"/>
  <cols>
    <col min="1" max="1" width="13.421875" style="32" customWidth="1"/>
    <col min="2" max="2" width="14.8515625" style="32" customWidth="1"/>
    <col min="3" max="3" width="7.421875" style="32" customWidth="1"/>
    <col min="4" max="4" width="6.421875" style="32" customWidth="1"/>
    <col min="5" max="5" width="22.140625" style="32" customWidth="1"/>
    <col min="6" max="6" width="5.140625" style="32" customWidth="1"/>
    <col min="7" max="7" width="10.421875" style="32" customWidth="1"/>
    <col min="8" max="8" width="8.57421875" style="32" customWidth="1"/>
    <col min="9" max="38" width="5.57421875" style="35" customWidth="1"/>
    <col min="39" max="39" width="6.421875" style="32" customWidth="1"/>
    <col min="40" max="40" width="11.8515625" style="36" customWidth="1"/>
    <col min="41" max="46" width="5.57421875" style="36" customWidth="1"/>
    <col min="47" max="54" width="8.57421875" style="36" customWidth="1"/>
    <col min="55" max="16384" width="8.57421875" style="32" customWidth="1"/>
  </cols>
  <sheetData>
    <row r="1" spans="2:19" ht="21">
      <c r="B1" s="165" t="s">
        <v>14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ht="21">
      <c r="B2" s="33" t="s">
        <v>23</v>
      </c>
    </row>
    <row r="3" spans="1:40" ht="40.5" customHeight="1">
      <c r="A3" s="166" t="s">
        <v>2</v>
      </c>
      <c r="B3" s="169" t="s">
        <v>3</v>
      </c>
      <c r="C3" s="170" t="s">
        <v>4</v>
      </c>
      <c r="D3" s="169" t="s">
        <v>5</v>
      </c>
      <c r="E3" s="169" t="s">
        <v>20</v>
      </c>
      <c r="F3" s="169" t="s">
        <v>6</v>
      </c>
      <c r="G3" s="169" t="s">
        <v>7</v>
      </c>
      <c r="H3" s="173" t="s">
        <v>22</v>
      </c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61" t="s">
        <v>9</v>
      </c>
      <c r="AN3" s="163" t="s">
        <v>10</v>
      </c>
    </row>
    <row r="4" spans="1:40" ht="21">
      <c r="A4" s="167"/>
      <c r="B4" s="169"/>
      <c r="C4" s="171"/>
      <c r="D4" s="169"/>
      <c r="E4" s="169"/>
      <c r="F4" s="169"/>
      <c r="G4" s="169"/>
      <c r="H4" s="37" t="s">
        <v>11</v>
      </c>
      <c r="I4" s="38">
        <v>1</v>
      </c>
      <c r="J4" s="38">
        <v>2</v>
      </c>
      <c r="K4" s="38">
        <v>3</v>
      </c>
      <c r="L4" s="38">
        <v>4</v>
      </c>
      <c r="M4" s="38">
        <v>5</v>
      </c>
      <c r="N4" s="38">
        <v>6</v>
      </c>
      <c r="O4" s="38">
        <v>7</v>
      </c>
      <c r="P4" s="38">
        <v>8</v>
      </c>
      <c r="Q4" s="38">
        <v>9</v>
      </c>
      <c r="R4" s="38">
        <v>10</v>
      </c>
      <c r="S4" s="38">
        <v>11</v>
      </c>
      <c r="T4" s="38">
        <v>12</v>
      </c>
      <c r="U4" s="38">
        <v>13</v>
      </c>
      <c r="V4" s="38">
        <v>14</v>
      </c>
      <c r="W4" s="38">
        <v>15</v>
      </c>
      <c r="X4" s="38">
        <v>16</v>
      </c>
      <c r="Y4" s="38">
        <v>17</v>
      </c>
      <c r="Z4" s="38">
        <v>18</v>
      </c>
      <c r="AA4" s="38">
        <v>19</v>
      </c>
      <c r="AB4" s="38">
        <v>20</v>
      </c>
      <c r="AC4" s="38">
        <v>21</v>
      </c>
      <c r="AD4" s="38">
        <v>22</v>
      </c>
      <c r="AE4" s="38">
        <v>23</v>
      </c>
      <c r="AF4" s="38">
        <v>24</v>
      </c>
      <c r="AG4" s="38">
        <v>25</v>
      </c>
      <c r="AH4" s="38">
        <v>26</v>
      </c>
      <c r="AI4" s="38">
        <v>27</v>
      </c>
      <c r="AJ4" s="38">
        <v>28</v>
      </c>
      <c r="AK4" s="38">
        <v>29</v>
      </c>
      <c r="AL4" s="38">
        <v>30</v>
      </c>
      <c r="AM4" s="162"/>
      <c r="AN4" s="164"/>
    </row>
    <row r="5" spans="1:40" ht="21">
      <c r="A5" s="168"/>
      <c r="B5" s="169"/>
      <c r="C5" s="172"/>
      <c r="D5" s="169"/>
      <c r="E5" s="169"/>
      <c r="F5" s="169"/>
      <c r="G5" s="169"/>
      <c r="H5" s="39" t="s">
        <v>12</v>
      </c>
      <c r="I5" s="40">
        <v>1</v>
      </c>
      <c r="J5" s="40">
        <v>1</v>
      </c>
      <c r="K5" s="40">
        <v>1.5</v>
      </c>
      <c r="L5" s="40">
        <v>1</v>
      </c>
      <c r="M5" s="40">
        <v>1</v>
      </c>
      <c r="N5" s="40">
        <v>1</v>
      </c>
      <c r="O5" s="40">
        <v>1.5</v>
      </c>
      <c r="P5" s="40">
        <v>1</v>
      </c>
      <c r="Q5" s="40">
        <v>1</v>
      </c>
      <c r="R5" s="40">
        <v>1</v>
      </c>
      <c r="S5" s="40">
        <v>1.5</v>
      </c>
      <c r="T5" s="40">
        <v>1</v>
      </c>
      <c r="U5" s="40">
        <v>1</v>
      </c>
      <c r="V5" s="40">
        <v>1.5</v>
      </c>
      <c r="W5" s="40">
        <v>2</v>
      </c>
      <c r="X5" s="40">
        <v>1</v>
      </c>
      <c r="Y5" s="40">
        <v>1</v>
      </c>
      <c r="Z5" s="41">
        <v>1</v>
      </c>
      <c r="AA5" s="41">
        <v>1</v>
      </c>
      <c r="AB5" s="41">
        <v>1</v>
      </c>
      <c r="AC5" s="41">
        <v>1.5</v>
      </c>
      <c r="AD5" s="41">
        <v>1.5</v>
      </c>
      <c r="AE5" s="41">
        <v>1</v>
      </c>
      <c r="AF5" s="41">
        <v>1.5</v>
      </c>
      <c r="AG5" s="41">
        <v>1</v>
      </c>
      <c r="AH5" s="42">
        <v>1</v>
      </c>
      <c r="AI5" s="42">
        <v>1</v>
      </c>
      <c r="AJ5" s="42">
        <v>1</v>
      </c>
      <c r="AK5" s="42">
        <v>1.5</v>
      </c>
      <c r="AL5" s="41">
        <v>1</v>
      </c>
      <c r="AM5" s="34">
        <f>SUM(I5:AL5)</f>
        <v>35</v>
      </c>
      <c r="AN5" s="43" t="s">
        <v>13</v>
      </c>
    </row>
    <row r="6" spans="1:54" s="47" customFormat="1" ht="21">
      <c r="A6" s="48" t="s">
        <v>24</v>
      </c>
      <c r="B6" s="49">
        <v>1049730082</v>
      </c>
      <c r="C6" s="50">
        <v>2</v>
      </c>
      <c r="D6" s="46">
        <v>1</v>
      </c>
      <c r="E6" s="49">
        <v>1270400138031</v>
      </c>
      <c r="F6" s="48">
        <v>1</v>
      </c>
      <c r="G6" s="48">
        <v>12</v>
      </c>
      <c r="H6" s="46"/>
      <c r="I6" s="46">
        <v>0</v>
      </c>
      <c r="J6" s="46">
        <v>0</v>
      </c>
      <c r="K6" s="46">
        <v>1.5</v>
      </c>
      <c r="L6" s="46">
        <v>0</v>
      </c>
      <c r="M6" s="46">
        <v>1</v>
      </c>
      <c r="N6" s="46">
        <v>1</v>
      </c>
      <c r="O6" s="46">
        <v>2</v>
      </c>
      <c r="P6" s="46">
        <v>1</v>
      </c>
      <c r="Q6" s="46">
        <v>0</v>
      </c>
      <c r="R6" s="46">
        <v>1</v>
      </c>
      <c r="S6" s="46">
        <v>0.5</v>
      </c>
      <c r="T6" s="46">
        <v>1</v>
      </c>
      <c r="U6" s="46">
        <v>0</v>
      </c>
      <c r="V6" s="46">
        <v>0.5</v>
      </c>
      <c r="W6" s="46">
        <v>1</v>
      </c>
      <c r="X6" s="46">
        <v>0</v>
      </c>
      <c r="Y6" s="46">
        <v>0</v>
      </c>
      <c r="Z6" s="46">
        <v>0</v>
      </c>
      <c r="AA6" s="46">
        <v>1</v>
      </c>
      <c r="AB6" s="46">
        <v>0</v>
      </c>
      <c r="AC6" s="46">
        <v>1.5</v>
      </c>
      <c r="AD6" s="46">
        <v>1</v>
      </c>
      <c r="AE6" s="46">
        <v>0</v>
      </c>
      <c r="AF6" s="46">
        <v>1</v>
      </c>
      <c r="AG6" s="46">
        <v>0</v>
      </c>
      <c r="AH6" s="46">
        <v>0</v>
      </c>
      <c r="AI6" s="46">
        <v>0</v>
      </c>
      <c r="AJ6" s="46">
        <v>0</v>
      </c>
      <c r="AK6" s="46">
        <v>1.5</v>
      </c>
      <c r="AL6" s="46">
        <v>1</v>
      </c>
      <c r="AM6" s="106">
        <f aca="true" t="shared" si="0" ref="AM6:AM22">IF(H6="ขาดสอบ","-",SUM(I6:AL6))</f>
        <v>17.5</v>
      </c>
      <c r="AN6" s="107">
        <f aca="true" t="shared" si="1" ref="AN6:AN22">IF(H6="ขาดสอบ","ขาดสอบ",(AM6*6)/$AM$5)</f>
        <v>3</v>
      </c>
      <c r="AO6" s="36"/>
      <c r="AP6" s="36"/>
      <c r="AQ6" s="36"/>
      <c r="AR6" s="36"/>
      <c r="AS6" s="36"/>
      <c r="AT6" s="36"/>
      <c r="AU6" s="36"/>
      <c r="AV6" s="44"/>
      <c r="AW6" s="36"/>
      <c r="AX6" s="36"/>
      <c r="AY6" s="36"/>
      <c r="AZ6" s="36"/>
      <c r="BA6" s="36"/>
      <c r="BB6" s="36"/>
    </row>
    <row r="7" spans="1:54" s="47" customFormat="1" ht="21">
      <c r="A7" s="51" t="s">
        <v>24</v>
      </c>
      <c r="B7" s="52">
        <v>1049730082</v>
      </c>
      <c r="C7" s="50">
        <v>2</v>
      </c>
      <c r="D7" s="45">
        <v>2</v>
      </c>
      <c r="E7" s="52">
        <v>1104300816279</v>
      </c>
      <c r="F7" s="51">
        <v>1</v>
      </c>
      <c r="G7" s="51">
        <v>99</v>
      </c>
      <c r="H7" s="45"/>
      <c r="I7" s="45">
        <v>0</v>
      </c>
      <c r="J7" s="45">
        <v>1</v>
      </c>
      <c r="K7" s="45">
        <v>2</v>
      </c>
      <c r="L7" s="45">
        <v>1</v>
      </c>
      <c r="M7" s="45">
        <v>1</v>
      </c>
      <c r="N7" s="45">
        <v>0</v>
      </c>
      <c r="O7" s="45">
        <v>0.5</v>
      </c>
      <c r="P7" s="45">
        <v>0</v>
      </c>
      <c r="Q7" s="45">
        <v>0</v>
      </c>
      <c r="R7" s="45">
        <v>0</v>
      </c>
      <c r="S7" s="45">
        <v>2</v>
      </c>
      <c r="T7" s="45">
        <v>1</v>
      </c>
      <c r="U7" s="45">
        <v>1</v>
      </c>
      <c r="V7" s="45">
        <v>2</v>
      </c>
      <c r="W7" s="45">
        <v>2</v>
      </c>
      <c r="X7" s="45">
        <v>0</v>
      </c>
      <c r="Y7" s="45">
        <v>0</v>
      </c>
      <c r="Z7" s="45">
        <v>0</v>
      </c>
      <c r="AA7" s="45">
        <v>1</v>
      </c>
      <c r="AB7" s="45">
        <v>1</v>
      </c>
      <c r="AC7" s="45">
        <v>2</v>
      </c>
      <c r="AD7" s="45">
        <v>0.5</v>
      </c>
      <c r="AE7" s="45">
        <v>1</v>
      </c>
      <c r="AF7" s="45">
        <v>1</v>
      </c>
      <c r="AG7" s="45">
        <v>0</v>
      </c>
      <c r="AH7" s="45">
        <v>0</v>
      </c>
      <c r="AI7" s="45">
        <v>0</v>
      </c>
      <c r="AJ7" s="45">
        <v>1</v>
      </c>
      <c r="AK7" s="45">
        <v>2</v>
      </c>
      <c r="AL7" s="45">
        <v>0</v>
      </c>
      <c r="AM7" s="106">
        <f t="shared" si="0"/>
        <v>23</v>
      </c>
      <c r="AN7" s="107">
        <f t="shared" si="1"/>
        <v>3.942857142857143</v>
      </c>
      <c r="AO7" s="36"/>
      <c r="AP7" s="36"/>
      <c r="AQ7" s="36"/>
      <c r="AR7" s="36"/>
      <c r="AS7" s="36"/>
      <c r="AT7" s="36"/>
      <c r="AU7" s="36"/>
      <c r="AV7" s="44"/>
      <c r="AW7" s="36"/>
      <c r="AX7" s="36"/>
      <c r="AY7" s="36"/>
      <c r="AZ7" s="36"/>
      <c r="BA7" s="36"/>
      <c r="BB7" s="36"/>
    </row>
    <row r="8" spans="1:54" s="47" customFormat="1" ht="21">
      <c r="A8" s="51" t="s">
        <v>24</v>
      </c>
      <c r="B8" s="52">
        <v>1049730082</v>
      </c>
      <c r="C8" s="50">
        <v>2</v>
      </c>
      <c r="D8" s="46">
        <v>3</v>
      </c>
      <c r="E8" s="52">
        <v>1490501204134</v>
      </c>
      <c r="F8" s="51">
        <v>1</v>
      </c>
      <c r="G8" s="51">
        <v>99</v>
      </c>
      <c r="H8" s="45"/>
      <c r="I8" s="45">
        <v>1</v>
      </c>
      <c r="J8" s="45">
        <v>0</v>
      </c>
      <c r="K8" s="45">
        <v>1.5</v>
      </c>
      <c r="L8" s="45">
        <v>0</v>
      </c>
      <c r="M8" s="45">
        <v>1</v>
      </c>
      <c r="N8" s="45">
        <v>0</v>
      </c>
      <c r="O8" s="45">
        <v>0</v>
      </c>
      <c r="P8" s="45">
        <v>1</v>
      </c>
      <c r="Q8" s="45">
        <v>0</v>
      </c>
      <c r="R8" s="45">
        <v>1</v>
      </c>
      <c r="S8" s="45">
        <v>1.5</v>
      </c>
      <c r="T8" s="45">
        <v>0</v>
      </c>
      <c r="U8" s="45">
        <v>0</v>
      </c>
      <c r="V8" s="45">
        <v>2</v>
      </c>
      <c r="W8" s="45">
        <v>1</v>
      </c>
      <c r="X8" s="45">
        <v>0</v>
      </c>
      <c r="Y8" s="45">
        <v>1</v>
      </c>
      <c r="Z8" s="45">
        <v>0</v>
      </c>
      <c r="AA8" s="45">
        <v>1</v>
      </c>
      <c r="AB8" s="45">
        <v>1</v>
      </c>
      <c r="AC8" s="45">
        <v>1.5</v>
      </c>
      <c r="AD8" s="45">
        <v>1.5</v>
      </c>
      <c r="AE8" s="45">
        <v>1</v>
      </c>
      <c r="AF8" s="45">
        <v>0.5</v>
      </c>
      <c r="AG8" s="45">
        <v>1</v>
      </c>
      <c r="AH8" s="45">
        <v>0</v>
      </c>
      <c r="AI8" s="45">
        <v>0</v>
      </c>
      <c r="AJ8" s="45">
        <v>1</v>
      </c>
      <c r="AK8" s="45">
        <v>1.5</v>
      </c>
      <c r="AL8" s="45">
        <v>1</v>
      </c>
      <c r="AM8" s="106">
        <f t="shared" si="0"/>
        <v>22</v>
      </c>
      <c r="AN8" s="107">
        <f t="shared" si="1"/>
        <v>3.7714285714285714</v>
      </c>
      <c r="AO8" s="36"/>
      <c r="AP8" s="36"/>
      <c r="AQ8" s="36"/>
      <c r="AR8" s="36"/>
      <c r="AS8" s="36"/>
      <c r="AT8" s="36"/>
      <c r="AU8" s="36"/>
      <c r="AV8" s="44"/>
      <c r="AW8" s="36"/>
      <c r="AX8" s="36"/>
      <c r="AY8" s="36"/>
      <c r="AZ8" s="36"/>
      <c r="BA8" s="36"/>
      <c r="BB8" s="36"/>
    </row>
    <row r="9" spans="1:54" s="47" customFormat="1" ht="21">
      <c r="A9" s="51" t="s">
        <v>24</v>
      </c>
      <c r="B9" s="52">
        <v>1049730082</v>
      </c>
      <c r="C9" s="50">
        <v>2</v>
      </c>
      <c r="D9" s="45">
        <v>4</v>
      </c>
      <c r="E9" s="52">
        <v>1490501204789</v>
      </c>
      <c r="F9" s="51">
        <v>1</v>
      </c>
      <c r="G9" s="51">
        <v>99</v>
      </c>
      <c r="H9" s="45"/>
      <c r="I9" s="45">
        <v>0</v>
      </c>
      <c r="J9" s="45">
        <v>1</v>
      </c>
      <c r="K9" s="45">
        <v>2</v>
      </c>
      <c r="L9" s="45">
        <v>0</v>
      </c>
      <c r="M9" s="45">
        <v>1</v>
      </c>
      <c r="N9" s="45">
        <v>0</v>
      </c>
      <c r="O9" s="45">
        <v>0.5</v>
      </c>
      <c r="P9" s="45">
        <v>1</v>
      </c>
      <c r="Q9" s="45">
        <v>0</v>
      </c>
      <c r="R9" s="45">
        <v>1</v>
      </c>
      <c r="S9" s="45">
        <v>0.5</v>
      </c>
      <c r="T9" s="45">
        <v>1</v>
      </c>
      <c r="U9" s="45">
        <v>1</v>
      </c>
      <c r="V9" s="45">
        <v>1.5</v>
      </c>
      <c r="W9" s="45">
        <v>1</v>
      </c>
      <c r="X9" s="45">
        <v>0</v>
      </c>
      <c r="Y9" s="45">
        <v>0</v>
      </c>
      <c r="Z9" s="45">
        <v>0</v>
      </c>
      <c r="AA9" s="45">
        <v>1</v>
      </c>
      <c r="AB9" s="45">
        <v>1</v>
      </c>
      <c r="AC9" s="45">
        <v>0</v>
      </c>
      <c r="AD9" s="45">
        <v>0</v>
      </c>
      <c r="AE9" s="45">
        <v>0</v>
      </c>
      <c r="AF9" s="45">
        <v>1.5</v>
      </c>
      <c r="AG9" s="45">
        <v>0</v>
      </c>
      <c r="AH9" s="45">
        <v>0</v>
      </c>
      <c r="AI9" s="45">
        <v>0</v>
      </c>
      <c r="AJ9" s="45">
        <v>0</v>
      </c>
      <c r="AK9" s="45">
        <v>2</v>
      </c>
      <c r="AL9" s="45">
        <v>0</v>
      </c>
      <c r="AM9" s="106">
        <f t="shared" si="0"/>
        <v>17</v>
      </c>
      <c r="AN9" s="107">
        <f t="shared" si="1"/>
        <v>2.914285714285714</v>
      </c>
      <c r="AO9" s="36"/>
      <c r="AP9" s="36"/>
      <c r="AQ9" s="36"/>
      <c r="AR9" s="36"/>
      <c r="AS9" s="36"/>
      <c r="AT9" s="36"/>
      <c r="AU9" s="36"/>
      <c r="AV9" s="44"/>
      <c r="AW9" s="36"/>
      <c r="AX9" s="36"/>
      <c r="AY9" s="36"/>
      <c r="AZ9" s="36"/>
      <c r="BA9" s="36"/>
      <c r="BB9" s="36"/>
    </row>
    <row r="10" spans="1:54" s="47" customFormat="1" ht="21">
      <c r="A10" s="51" t="s">
        <v>24</v>
      </c>
      <c r="B10" s="52">
        <v>1049730082</v>
      </c>
      <c r="C10" s="50">
        <v>2</v>
      </c>
      <c r="D10" s="46">
        <v>5</v>
      </c>
      <c r="E10" s="52">
        <v>1490501205726</v>
      </c>
      <c r="F10" s="51">
        <v>1</v>
      </c>
      <c r="G10" s="51">
        <v>12</v>
      </c>
      <c r="H10" s="45"/>
      <c r="I10" s="45">
        <v>1</v>
      </c>
      <c r="J10" s="45">
        <v>0</v>
      </c>
      <c r="K10" s="45">
        <v>1.5</v>
      </c>
      <c r="L10" s="45">
        <v>1</v>
      </c>
      <c r="M10" s="45">
        <v>1</v>
      </c>
      <c r="N10" s="45">
        <v>0</v>
      </c>
      <c r="O10" s="45">
        <v>1.5</v>
      </c>
      <c r="P10" s="45">
        <v>1</v>
      </c>
      <c r="Q10" s="45">
        <v>0</v>
      </c>
      <c r="R10" s="45">
        <v>1</v>
      </c>
      <c r="S10" s="45">
        <v>0</v>
      </c>
      <c r="T10" s="45">
        <v>0</v>
      </c>
      <c r="U10" s="45">
        <v>1</v>
      </c>
      <c r="V10" s="45">
        <v>0.5</v>
      </c>
      <c r="W10" s="45">
        <v>0</v>
      </c>
      <c r="X10" s="45">
        <v>0</v>
      </c>
      <c r="Y10" s="45">
        <v>1</v>
      </c>
      <c r="Z10" s="45">
        <v>0</v>
      </c>
      <c r="AA10" s="45">
        <v>1</v>
      </c>
      <c r="AB10" s="45">
        <v>0</v>
      </c>
      <c r="AC10" s="45">
        <v>0.5</v>
      </c>
      <c r="AD10" s="45">
        <v>1</v>
      </c>
      <c r="AE10" s="45">
        <v>0</v>
      </c>
      <c r="AF10" s="45">
        <v>1</v>
      </c>
      <c r="AG10" s="45">
        <v>0</v>
      </c>
      <c r="AH10" s="45">
        <v>0</v>
      </c>
      <c r="AI10" s="45">
        <v>0</v>
      </c>
      <c r="AJ10" s="45">
        <v>0</v>
      </c>
      <c r="AK10" s="45">
        <v>0</v>
      </c>
      <c r="AL10" s="45">
        <v>0</v>
      </c>
      <c r="AM10" s="106">
        <f t="shared" si="0"/>
        <v>14</v>
      </c>
      <c r="AN10" s="107">
        <f t="shared" si="1"/>
        <v>2.4</v>
      </c>
      <c r="AO10" s="36"/>
      <c r="AP10" s="36"/>
      <c r="AQ10" s="36"/>
      <c r="AR10" s="36"/>
      <c r="AS10" s="36"/>
      <c r="AT10" s="36"/>
      <c r="AU10" s="36"/>
      <c r="AV10" s="44"/>
      <c r="AW10" s="36"/>
      <c r="AX10" s="36"/>
      <c r="AY10" s="36"/>
      <c r="AZ10" s="36"/>
      <c r="BA10" s="36"/>
      <c r="BB10" s="36"/>
    </row>
    <row r="11" spans="1:54" s="47" customFormat="1" ht="21">
      <c r="A11" s="51" t="s">
        <v>24</v>
      </c>
      <c r="B11" s="52">
        <v>1049730082</v>
      </c>
      <c r="C11" s="50">
        <v>2</v>
      </c>
      <c r="D11" s="45">
        <v>6</v>
      </c>
      <c r="E11" s="52">
        <v>1490501204592</v>
      </c>
      <c r="F11" s="51">
        <v>1</v>
      </c>
      <c r="G11" s="51">
        <v>12</v>
      </c>
      <c r="H11" s="45"/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  <c r="AM11" s="106">
        <f t="shared" si="0"/>
        <v>0</v>
      </c>
      <c r="AN11" s="107">
        <f t="shared" si="1"/>
        <v>0</v>
      </c>
      <c r="AO11" s="36"/>
      <c r="AP11" s="36"/>
      <c r="AQ11" s="36"/>
      <c r="AR11" s="36"/>
      <c r="AS11" s="36"/>
      <c r="AT11" s="36"/>
      <c r="AU11" s="36"/>
      <c r="AV11" s="44"/>
      <c r="AW11" s="36"/>
      <c r="AX11" s="36"/>
      <c r="AY11" s="36"/>
      <c r="AZ11" s="36"/>
      <c r="BA11" s="36"/>
      <c r="BB11" s="36"/>
    </row>
    <row r="12" spans="1:54" s="47" customFormat="1" ht="21">
      <c r="A12" s="51" t="s">
        <v>24</v>
      </c>
      <c r="B12" s="52">
        <v>1049730082</v>
      </c>
      <c r="C12" s="50">
        <v>2</v>
      </c>
      <c r="D12" s="46">
        <v>7</v>
      </c>
      <c r="E12" s="52">
        <v>1490501205831</v>
      </c>
      <c r="F12" s="51">
        <v>1</v>
      </c>
      <c r="G12" s="51">
        <v>99</v>
      </c>
      <c r="H12" s="45"/>
      <c r="I12" s="45">
        <v>0</v>
      </c>
      <c r="J12" s="45">
        <v>0</v>
      </c>
      <c r="K12" s="45">
        <v>1.5</v>
      </c>
      <c r="L12" s="45">
        <v>0</v>
      </c>
      <c r="M12" s="45">
        <v>1</v>
      </c>
      <c r="N12" s="45">
        <v>1</v>
      </c>
      <c r="O12" s="45">
        <v>1.5</v>
      </c>
      <c r="P12" s="45">
        <v>0</v>
      </c>
      <c r="Q12" s="45">
        <v>0</v>
      </c>
      <c r="R12" s="45">
        <v>0</v>
      </c>
      <c r="S12" s="45">
        <v>1.5</v>
      </c>
      <c r="T12" s="45">
        <v>1</v>
      </c>
      <c r="U12" s="45">
        <v>0</v>
      </c>
      <c r="V12" s="45">
        <v>0.5</v>
      </c>
      <c r="W12" s="45">
        <v>1</v>
      </c>
      <c r="X12" s="45">
        <v>0</v>
      </c>
      <c r="Y12" s="45">
        <v>1</v>
      </c>
      <c r="Z12" s="45">
        <v>0</v>
      </c>
      <c r="AA12" s="45">
        <v>1</v>
      </c>
      <c r="AB12" s="45">
        <v>0</v>
      </c>
      <c r="AC12" s="45">
        <v>1.5</v>
      </c>
      <c r="AD12" s="45">
        <v>0.5</v>
      </c>
      <c r="AE12" s="45">
        <v>1</v>
      </c>
      <c r="AF12" s="45">
        <v>1</v>
      </c>
      <c r="AG12" s="45">
        <v>0</v>
      </c>
      <c r="AH12" s="45">
        <v>0</v>
      </c>
      <c r="AI12" s="45">
        <v>0</v>
      </c>
      <c r="AJ12" s="45">
        <v>1</v>
      </c>
      <c r="AK12" s="45">
        <v>1</v>
      </c>
      <c r="AL12" s="45">
        <v>0</v>
      </c>
      <c r="AM12" s="106">
        <f t="shared" si="0"/>
        <v>17</v>
      </c>
      <c r="AN12" s="107">
        <f t="shared" si="1"/>
        <v>2.914285714285714</v>
      </c>
      <c r="AO12" s="36"/>
      <c r="AP12" s="36"/>
      <c r="AQ12" s="36"/>
      <c r="AR12" s="36"/>
      <c r="AS12" s="36"/>
      <c r="AT12" s="36"/>
      <c r="AU12" s="36"/>
      <c r="AV12" s="44"/>
      <c r="AW12" s="36"/>
      <c r="AX12" s="36"/>
      <c r="AY12" s="36"/>
      <c r="AZ12" s="36"/>
      <c r="BA12" s="36"/>
      <c r="BB12" s="36"/>
    </row>
    <row r="13" spans="1:54" s="47" customFormat="1" ht="21">
      <c r="A13" s="51" t="s">
        <v>24</v>
      </c>
      <c r="B13" s="52">
        <v>1049730082</v>
      </c>
      <c r="C13" s="50">
        <v>2</v>
      </c>
      <c r="D13" s="45">
        <v>8</v>
      </c>
      <c r="E13" s="52">
        <v>1102900085818</v>
      </c>
      <c r="F13" s="51">
        <v>2</v>
      </c>
      <c r="G13" s="51">
        <v>99</v>
      </c>
      <c r="H13" s="45"/>
      <c r="I13" s="45">
        <v>0</v>
      </c>
      <c r="J13" s="45">
        <v>0</v>
      </c>
      <c r="K13" s="45">
        <v>0.5</v>
      </c>
      <c r="L13" s="45">
        <v>0</v>
      </c>
      <c r="M13" s="45">
        <v>1</v>
      </c>
      <c r="N13" s="45">
        <v>0</v>
      </c>
      <c r="O13" s="45">
        <v>0.5</v>
      </c>
      <c r="P13" s="45">
        <v>1</v>
      </c>
      <c r="Q13" s="45">
        <v>0</v>
      </c>
      <c r="R13" s="45">
        <v>1</v>
      </c>
      <c r="S13" s="45">
        <v>0.5</v>
      </c>
      <c r="T13" s="45">
        <v>0</v>
      </c>
      <c r="U13" s="45">
        <v>0</v>
      </c>
      <c r="V13" s="45">
        <v>2</v>
      </c>
      <c r="W13" s="45">
        <v>1</v>
      </c>
      <c r="X13" s="45">
        <v>0</v>
      </c>
      <c r="Y13" s="45">
        <v>0</v>
      </c>
      <c r="Z13" s="45">
        <v>1</v>
      </c>
      <c r="AA13" s="45">
        <v>1</v>
      </c>
      <c r="AB13" s="45">
        <v>1</v>
      </c>
      <c r="AC13" s="45">
        <v>1.5</v>
      </c>
      <c r="AD13" s="45">
        <v>1.5</v>
      </c>
      <c r="AE13" s="45">
        <v>1</v>
      </c>
      <c r="AF13" s="45">
        <v>1</v>
      </c>
      <c r="AG13" s="45">
        <v>1</v>
      </c>
      <c r="AH13" s="45">
        <v>1</v>
      </c>
      <c r="AI13" s="45">
        <v>0</v>
      </c>
      <c r="AJ13" s="45">
        <v>1</v>
      </c>
      <c r="AK13" s="45">
        <v>2</v>
      </c>
      <c r="AL13" s="45">
        <v>0</v>
      </c>
      <c r="AM13" s="106">
        <f t="shared" si="0"/>
        <v>20.5</v>
      </c>
      <c r="AN13" s="107">
        <f t="shared" si="1"/>
        <v>3.5142857142857142</v>
      </c>
      <c r="AO13" s="36"/>
      <c r="AP13" s="36"/>
      <c r="AQ13" s="36"/>
      <c r="AR13" s="36"/>
      <c r="AS13" s="36"/>
      <c r="AT13" s="36"/>
      <c r="AU13" s="36"/>
      <c r="AV13" s="44"/>
      <c r="AW13" s="36"/>
      <c r="AX13" s="36"/>
      <c r="AY13" s="36"/>
      <c r="AZ13" s="36"/>
      <c r="BA13" s="36"/>
      <c r="BB13" s="36"/>
    </row>
    <row r="14" spans="1:54" s="47" customFormat="1" ht="21">
      <c r="A14" s="51" t="s">
        <v>24</v>
      </c>
      <c r="B14" s="52">
        <v>1049730082</v>
      </c>
      <c r="C14" s="50">
        <v>2</v>
      </c>
      <c r="D14" s="46">
        <v>9</v>
      </c>
      <c r="E14" s="52">
        <v>1199901052375</v>
      </c>
      <c r="F14" s="51">
        <v>2</v>
      </c>
      <c r="G14" s="51">
        <v>99</v>
      </c>
      <c r="H14" s="45"/>
      <c r="I14" s="45">
        <v>0</v>
      </c>
      <c r="J14" s="45">
        <v>1</v>
      </c>
      <c r="K14" s="45">
        <v>2</v>
      </c>
      <c r="L14" s="45">
        <v>1</v>
      </c>
      <c r="M14" s="45">
        <v>1</v>
      </c>
      <c r="N14" s="45">
        <v>0</v>
      </c>
      <c r="O14" s="45">
        <v>2</v>
      </c>
      <c r="P14" s="45">
        <v>1</v>
      </c>
      <c r="Q14" s="45">
        <v>0</v>
      </c>
      <c r="R14" s="45">
        <v>0</v>
      </c>
      <c r="S14" s="45">
        <v>0</v>
      </c>
      <c r="T14" s="45">
        <v>1</v>
      </c>
      <c r="U14" s="45">
        <v>0</v>
      </c>
      <c r="V14" s="45">
        <v>1.5</v>
      </c>
      <c r="W14" s="45">
        <v>1</v>
      </c>
      <c r="X14" s="45">
        <v>0</v>
      </c>
      <c r="Y14" s="45">
        <v>0</v>
      </c>
      <c r="Z14" s="45">
        <v>0</v>
      </c>
      <c r="AA14" s="45">
        <v>1</v>
      </c>
      <c r="AB14" s="45">
        <v>0</v>
      </c>
      <c r="AC14" s="45">
        <v>2</v>
      </c>
      <c r="AD14" s="45">
        <v>0</v>
      </c>
      <c r="AE14" s="45">
        <v>1</v>
      </c>
      <c r="AF14" s="45">
        <v>0.5</v>
      </c>
      <c r="AG14" s="45">
        <v>0</v>
      </c>
      <c r="AH14" s="45">
        <v>1</v>
      </c>
      <c r="AI14" s="45">
        <v>0</v>
      </c>
      <c r="AJ14" s="45">
        <v>1</v>
      </c>
      <c r="AK14" s="45">
        <v>1.5</v>
      </c>
      <c r="AL14" s="45">
        <v>0</v>
      </c>
      <c r="AM14" s="106">
        <f t="shared" si="0"/>
        <v>19.5</v>
      </c>
      <c r="AN14" s="107">
        <f t="shared" si="1"/>
        <v>3.342857142857143</v>
      </c>
      <c r="AO14" s="36"/>
      <c r="AP14" s="36"/>
      <c r="AQ14" s="36"/>
      <c r="AR14" s="36"/>
      <c r="AS14" s="36"/>
      <c r="AT14" s="36"/>
      <c r="AU14" s="36"/>
      <c r="AV14" s="44"/>
      <c r="AW14" s="36"/>
      <c r="AX14" s="36"/>
      <c r="AY14" s="36"/>
      <c r="AZ14" s="36"/>
      <c r="BA14" s="36"/>
      <c r="BB14" s="36"/>
    </row>
    <row r="15" spans="1:54" s="47" customFormat="1" ht="21">
      <c r="A15" s="51" t="s">
        <v>24</v>
      </c>
      <c r="B15" s="52">
        <v>1049730082</v>
      </c>
      <c r="C15" s="50">
        <v>2</v>
      </c>
      <c r="D15" s="45">
        <v>10</v>
      </c>
      <c r="E15" s="52">
        <v>1490501204274</v>
      </c>
      <c r="F15" s="51">
        <v>2</v>
      </c>
      <c r="G15" s="51">
        <v>99</v>
      </c>
      <c r="H15" s="45"/>
      <c r="I15" s="45">
        <v>0</v>
      </c>
      <c r="J15" s="45">
        <v>1</v>
      </c>
      <c r="K15" s="45">
        <v>2</v>
      </c>
      <c r="L15" s="45">
        <v>1</v>
      </c>
      <c r="M15" s="45">
        <v>1</v>
      </c>
      <c r="N15" s="45">
        <v>0</v>
      </c>
      <c r="O15" s="45">
        <v>2</v>
      </c>
      <c r="P15" s="45">
        <v>1</v>
      </c>
      <c r="Q15" s="45">
        <v>0</v>
      </c>
      <c r="R15" s="45">
        <v>0</v>
      </c>
      <c r="S15" s="45">
        <v>0</v>
      </c>
      <c r="T15" s="45">
        <v>1</v>
      </c>
      <c r="U15" s="45">
        <v>0</v>
      </c>
      <c r="V15" s="45">
        <v>1.5</v>
      </c>
      <c r="W15" s="45">
        <v>0</v>
      </c>
      <c r="X15" s="45">
        <v>0</v>
      </c>
      <c r="Y15" s="45">
        <v>0</v>
      </c>
      <c r="Z15" s="45">
        <v>0</v>
      </c>
      <c r="AA15" s="45">
        <v>1</v>
      </c>
      <c r="AB15" s="45">
        <v>0</v>
      </c>
      <c r="AC15" s="45">
        <v>2</v>
      </c>
      <c r="AD15" s="45">
        <v>0</v>
      </c>
      <c r="AE15" s="45">
        <v>1</v>
      </c>
      <c r="AF15" s="45">
        <v>0.5</v>
      </c>
      <c r="AG15" s="45">
        <v>0</v>
      </c>
      <c r="AH15" s="45">
        <v>1</v>
      </c>
      <c r="AI15" s="45">
        <v>0</v>
      </c>
      <c r="AJ15" s="45">
        <v>1</v>
      </c>
      <c r="AK15" s="45">
        <v>1.5</v>
      </c>
      <c r="AL15" s="45">
        <v>0</v>
      </c>
      <c r="AM15" s="106">
        <f t="shared" si="0"/>
        <v>18.5</v>
      </c>
      <c r="AN15" s="107">
        <f t="shared" si="1"/>
        <v>3.1714285714285713</v>
      </c>
      <c r="AO15" s="36"/>
      <c r="AP15" s="36"/>
      <c r="AQ15" s="36"/>
      <c r="AR15" s="36"/>
      <c r="AS15" s="36"/>
      <c r="AT15" s="36"/>
      <c r="AU15" s="36"/>
      <c r="AV15" s="44"/>
      <c r="AW15" s="36"/>
      <c r="AX15" s="36"/>
      <c r="AY15" s="36"/>
      <c r="AZ15" s="36"/>
      <c r="BA15" s="36"/>
      <c r="BB15" s="36"/>
    </row>
    <row r="16" spans="1:54" s="47" customFormat="1" ht="21">
      <c r="A16" s="51" t="s">
        <v>24</v>
      </c>
      <c r="B16" s="52">
        <v>1049730082</v>
      </c>
      <c r="C16" s="50">
        <v>2</v>
      </c>
      <c r="D16" s="46">
        <v>11</v>
      </c>
      <c r="E16" s="52">
        <v>1499900462771</v>
      </c>
      <c r="F16" s="51">
        <v>2</v>
      </c>
      <c r="G16" s="51">
        <v>99</v>
      </c>
      <c r="H16" s="45"/>
      <c r="I16" s="45">
        <v>0</v>
      </c>
      <c r="J16" s="45">
        <v>1</v>
      </c>
      <c r="K16" s="45">
        <v>2</v>
      </c>
      <c r="L16" s="45">
        <v>1</v>
      </c>
      <c r="M16" s="45">
        <v>1</v>
      </c>
      <c r="N16" s="45">
        <v>0</v>
      </c>
      <c r="O16" s="45">
        <v>0.5</v>
      </c>
      <c r="P16" s="45">
        <v>1</v>
      </c>
      <c r="Q16" s="45">
        <v>0</v>
      </c>
      <c r="R16" s="45">
        <v>1</v>
      </c>
      <c r="S16" s="45">
        <v>0.5</v>
      </c>
      <c r="T16" s="45">
        <v>1</v>
      </c>
      <c r="U16" s="45">
        <v>0</v>
      </c>
      <c r="V16" s="45">
        <v>2</v>
      </c>
      <c r="W16" s="45">
        <v>1</v>
      </c>
      <c r="X16" s="45">
        <v>0</v>
      </c>
      <c r="Y16" s="45">
        <v>1</v>
      </c>
      <c r="Z16" s="45">
        <v>0</v>
      </c>
      <c r="AA16" s="45">
        <v>1</v>
      </c>
      <c r="AB16" s="45">
        <v>0</v>
      </c>
      <c r="AC16" s="45">
        <v>1.5</v>
      </c>
      <c r="AD16" s="45">
        <v>0.5</v>
      </c>
      <c r="AE16" s="45">
        <v>0</v>
      </c>
      <c r="AF16" s="45">
        <v>1</v>
      </c>
      <c r="AG16" s="45">
        <v>0</v>
      </c>
      <c r="AH16" s="45">
        <v>0</v>
      </c>
      <c r="AI16" s="45">
        <v>1</v>
      </c>
      <c r="AJ16" s="45">
        <v>0</v>
      </c>
      <c r="AK16" s="45">
        <v>2</v>
      </c>
      <c r="AL16" s="45">
        <v>0</v>
      </c>
      <c r="AM16" s="106">
        <f t="shared" si="0"/>
        <v>20</v>
      </c>
      <c r="AN16" s="107">
        <f t="shared" si="1"/>
        <v>3.4285714285714284</v>
      </c>
      <c r="AO16" s="36"/>
      <c r="AP16" s="36"/>
      <c r="AQ16" s="36"/>
      <c r="AR16" s="36"/>
      <c r="AS16" s="36"/>
      <c r="AT16" s="36"/>
      <c r="AU16" s="36"/>
      <c r="AV16" s="44"/>
      <c r="AW16" s="36"/>
      <c r="AX16" s="36"/>
      <c r="AY16" s="36"/>
      <c r="AZ16" s="36"/>
      <c r="BA16" s="36"/>
      <c r="BB16" s="36"/>
    </row>
    <row r="17" spans="1:54" s="47" customFormat="1" ht="21">
      <c r="A17" s="51" t="s">
        <v>24</v>
      </c>
      <c r="B17" s="52">
        <v>1049730082</v>
      </c>
      <c r="C17" s="50">
        <v>2</v>
      </c>
      <c r="D17" s="45">
        <v>12</v>
      </c>
      <c r="E17" s="52">
        <v>1490501205408</v>
      </c>
      <c r="F17" s="51">
        <v>2</v>
      </c>
      <c r="G17" s="51">
        <v>12</v>
      </c>
      <c r="H17" s="45"/>
      <c r="I17" s="45">
        <v>1</v>
      </c>
      <c r="J17" s="45">
        <v>1</v>
      </c>
      <c r="K17" s="45">
        <v>1.5</v>
      </c>
      <c r="L17" s="45">
        <v>1</v>
      </c>
      <c r="M17" s="45">
        <v>1</v>
      </c>
      <c r="N17" s="45">
        <v>0</v>
      </c>
      <c r="O17" s="45">
        <v>2</v>
      </c>
      <c r="P17" s="45">
        <v>1</v>
      </c>
      <c r="Q17" s="45">
        <v>0</v>
      </c>
      <c r="R17" s="45">
        <v>1</v>
      </c>
      <c r="S17" s="45">
        <v>1.5</v>
      </c>
      <c r="T17" s="45">
        <v>1</v>
      </c>
      <c r="U17" s="45">
        <v>0</v>
      </c>
      <c r="V17" s="45">
        <v>1.5</v>
      </c>
      <c r="W17" s="45">
        <v>0</v>
      </c>
      <c r="X17" s="45">
        <v>0</v>
      </c>
      <c r="Y17" s="45">
        <v>0</v>
      </c>
      <c r="Z17" s="45">
        <v>0</v>
      </c>
      <c r="AA17" s="45">
        <v>1</v>
      </c>
      <c r="AB17" s="45">
        <v>1</v>
      </c>
      <c r="AC17" s="45">
        <v>1.5</v>
      </c>
      <c r="AD17" s="45">
        <v>1</v>
      </c>
      <c r="AE17" s="45">
        <v>0</v>
      </c>
      <c r="AF17" s="45">
        <v>1</v>
      </c>
      <c r="AG17" s="45">
        <v>0</v>
      </c>
      <c r="AH17" s="45">
        <v>1</v>
      </c>
      <c r="AI17" s="45">
        <v>0</v>
      </c>
      <c r="AJ17" s="45">
        <v>0</v>
      </c>
      <c r="AK17" s="45">
        <v>0</v>
      </c>
      <c r="AL17" s="45">
        <v>0</v>
      </c>
      <c r="AM17" s="106">
        <f t="shared" si="0"/>
        <v>20</v>
      </c>
      <c r="AN17" s="107">
        <f t="shared" si="1"/>
        <v>3.4285714285714284</v>
      </c>
      <c r="AO17" s="36"/>
      <c r="AP17" s="36"/>
      <c r="AQ17" s="36"/>
      <c r="AR17" s="36"/>
      <c r="AS17" s="36"/>
      <c r="AT17" s="36"/>
      <c r="AU17" s="36"/>
      <c r="AV17" s="44"/>
      <c r="AW17" s="36"/>
      <c r="AX17" s="36"/>
      <c r="AY17" s="36"/>
      <c r="AZ17" s="36"/>
      <c r="BA17" s="36"/>
      <c r="BB17" s="36"/>
    </row>
    <row r="18" spans="1:54" s="47" customFormat="1" ht="21">
      <c r="A18" s="51" t="s">
        <v>24</v>
      </c>
      <c r="B18" s="52">
        <v>1049730082</v>
      </c>
      <c r="C18" s="50">
        <v>2</v>
      </c>
      <c r="D18" s="46">
        <v>13</v>
      </c>
      <c r="E18" s="52">
        <v>1490501205386</v>
      </c>
      <c r="F18" s="51">
        <v>2</v>
      </c>
      <c r="G18" s="51">
        <v>99</v>
      </c>
      <c r="H18" s="45"/>
      <c r="I18" s="45">
        <v>1</v>
      </c>
      <c r="J18" s="45">
        <v>1</v>
      </c>
      <c r="K18" s="45">
        <v>2</v>
      </c>
      <c r="L18" s="45">
        <v>1</v>
      </c>
      <c r="M18" s="45">
        <v>1</v>
      </c>
      <c r="N18" s="45">
        <v>0</v>
      </c>
      <c r="O18" s="45">
        <v>2</v>
      </c>
      <c r="P18" s="45">
        <v>1</v>
      </c>
      <c r="Q18" s="45">
        <v>0</v>
      </c>
      <c r="R18" s="45">
        <v>1</v>
      </c>
      <c r="S18" s="45">
        <v>1.5</v>
      </c>
      <c r="T18" s="45">
        <v>1</v>
      </c>
      <c r="U18" s="45">
        <v>0</v>
      </c>
      <c r="V18" s="45">
        <v>2</v>
      </c>
      <c r="W18" s="45">
        <v>1</v>
      </c>
      <c r="X18" s="45">
        <v>0</v>
      </c>
      <c r="Y18" s="45">
        <v>1</v>
      </c>
      <c r="Z18" s="45">
        <v>0</v>
      </c>
      <c r="AA18" s="45">
        <v>1</v>
      </c>
      <c r="AB18" s="45">
        <v>1</v>
      </c>
      <c r="AC18" s="45">
        <v>1.5</v>
      </c>
      <c r="AD18" s="45">
        <v>0</v>
      </c>
      <c r="AE18" s="45">
        <v>1</v>
      </c>
      <c r="AF18" s="45">
        <v>1</v>
      </c>
      <c r="AG18" s="45">
        <v>1</v>
      </c>
      <c r="AH18" s="45">
        <v>0</v>
      </c>
      <c r="AI18" s="45">
        <v>0</v>
      </c>
      <c r="AJ18" s="45">
        <v>1</v>
      </c>
      <c r="AK18" s="45">
        <v>1.5</v>
      </c>
      <c r="AL18" s="45">
        <v>0</v>
      </c>
      <c r="AM18" s="106">
        <f t="shared" si="0"/>
        <v>25.5</v>
      </c>
      <c r="AN18" s="107">
        <f t="shared" si="1"/>
        <v>4.371428571428571</v>
      </c>
      <c r="AO18" s="36"/>
      <c r="AP18" s="36"/>
      <c r="AQ18" s="36"/>
      <c r="AR18" s="36"/>
      <c r="AS18" s="36"/>
      <c r="AT18" s="36"/>
      <c r="AU18" s="36"/>
      <c r="AV18" s="44"/>
      <c r="AW18" s="36"/>
      <c r="AX18" s="36"/>
      <c r="AY18" s="36"/>
      <c r="AZ18" s="36"/>
      <c r="BA18" s="36"/>
      <c r="BB18" s="36"/>
    </row>
    <row r="19" spans="1:54" s="47" customFormat="1" ht="21">
      <c r="A19" s="51" t="s">
        <v>24</v>
      </c>
      <c r="B19" s="52">
        <v>1049730082</v>
      </c>
      <c r="C19" s="50">
        <v>2</v>
      </c>
      <c r="D19" s="45">
        <v>14</v>
      </c>
      <c r="E19" s="52">
        <v>1490501205483</v>
      </c>
      <c r="F19" s="51">
        <v>2</v>
      </c>
      <c r="G19" s="51">
        <v>99</v>
      </c>
      <c r="H19" s="45"/>
      <c r="I19" s="45">
        <v>0</v>
      </c>
      <c r="J19" s="45">
        <v>1</v>
      </c>
      <c r="K19" s="45">
        <v>2</v>
      </c>
      <c r="L19" s="45">
        <v>1</v>
      </c>
      <c r="M19" s="45">
        <v>0</v>
      </c>
      <c r="N19" s="45">
        <v>0</v>
      </c>
      <c r="O19" s="45">
        <v>0.5</v>
      </c>
      <c r="P19" s="45">
        <v>1</v>
      </c>
      <c r="Q19" s="45">
        <v>0</v>
      </c>
      <c r="R19" s="45">
        <v>0</v>
      </c>
      <c r="S19" s="45">
        <v>0.5</v>
      </c>
      <c r="T19" s="45">
        <v>1</v>
      </c>
      <c r="U19" s="45">
        <v>0</v>
      </c>
      <c r="V19" s="45">
        <v>1.5</v>
      </c>
      <c r="W19" s="45">
        <v>1</v>
      </c>
      <c r="X19" s="45">
        <v>0</v>
      </c>
      <c r="Y19" s="45">
        <v>1</v>
      </c>
      <c r="Z19" s="45">
        <v>0</v>
      </c>
      <c r="AA19" s="45">
        <v>1</v>
      </c>
      <c r="AB19" s="45">
        <v>1</v>
      </c>
      <c r="AC19" s="45">
        <v>2</v>
      </c>
      <c r="AD19" s="45">
        <v>0.5</v>
      </c>
      <c r="AE19" s="45">
        <v>0</v>
      </c>
      <c r="AF19" s="45">
        <v>1</v>
      </c>
      <c r="AG19" s="45">
        <v>0</v>
      </c>
      <c r="AH19" s="45">
        <v>0</v>
      </c>
      <c r="AI19" s="45">
        <v>0</v>
      </c>
      <c r="AJ19" s="45">
        <v>0</v>
      </c>
      <c r="AK19" s="45">
        <v>2</v>
      </c>
      <c r="AL19" s="45">
        <v>1</v>
      </c>
      <c r="AM19" s="106">
        <f t="shared" si="0"/>
        <v>19</v>
      </c>
      <c r="AN19" s="107">
        <f t="shared" si="1"/>
        <v>3.257142857142857</v>
      </c>
      <c r="AO19" s="36"/>
      <c r="AP19" s="36"/>
      <c r="AQ19" s="36"/>
      <c r="AR19" s="36"/>
      <c r="AS19" s="36"/>
      <c r="AT19" s="36"/>
      <c r="AU19" s="36"/>
      <c r="AV19" s="44"/>
      <c r="AW19" s="36"/>
      <c r="AX19" s="36"/>
      <c r="AY19" s="36"/>
      <c r="AZ19" s="36"/>
      <c r="BA19" s="36"/>
      <c r="BB19" s="36"/>
    </row>
    <row r="20" spans="1:54" s="47" customFormat="1" ht="21">
      <c r="A20" s="51" t="s">
        <v>24</v>
      </c>
      <c r="B20" s="52">
        <v>1049730082</v>
      </c>
      <c r="C20" s="50">
        <v>2</v>
      </c>
      <c r="D20" s="46">
        <v>15</v>
      </c>
      <c r="E20" s="52">
        <v>1490501204657</v>
      </c>
      <c r="F20" s="51">
        <v>2</v>
      </c>
      <c r="G20" s="51">
        <v>99</v>
      </c>
      <c r="H20" s="45"/>
      <c r="I20" s="45">
        <v>0</v>
      </c>
      <c r="J20" s="45">
        <v>1</v>
      </c>
      <c r="K20" s="45">
        <v>0</v>
      </c>
      <c r="L20" s="45">
        <v>0</v>
      </c>
      <c r="M20" s="45">
        <v>0</v>
      </c>
      <c r="N20" s="45">
        <v>1</v>
      </c>
      <c r="O20" s="45">
        <v>0.5</v>
      </c>
      <c r="P20" s="45">
        <v>0</v>
      </c>
      <c r="Q20" s="45">
        <v>0</v>
      </c>
      <c r="R20" s="45">
        <v>0</v>
      </c>
      <c r="S20" s="45">
        <v>0</v>
      </c>
      <c r="T20" s="45">
        <v>1</v>
      </c>
      <c r="U20" s="45">
        <v>0</v>
      </c>
      <c r="V20" s="45">
        <v>0.5</v>
      </c>
      <c r="W20" s="45">
        <v>1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0.5</v>
      </c>
      <c r="AD20" s="45">
        <v>0.5</v>
      </c>
      <c r="AE20" s="45">
        <v>1</v>
      </c>
      <c r="AF20" s="45">
        <v>1.5</v>
      </c>
      <c r="AG20" s="45">
        <v>0</v>
      </c>
      <c r="AH20" s="45">
        <v>0</v>
      </c>
      <c r="AI20" s="45">
        <v>0</v>
      </c>
      <c r="AJ20" s="45">
        <v>0</v>
      </c>
      <c r="AK20" s="45">
        <v>0.5</v>
      </c>
      <c r="AL20" s="45">
        <v>1</v>
      </c>
      <c r="AM20" s="106">
        <f t="shared" si="0"/>
        <v>10</v>
      </c>
      <c r="AN20" s="107">
        <f t="shared" si="1"/>
        <v>1.7142857142857142</v>
      </c>
      <c r="AO20" s="36"/>
      <c r="AP20" s="36"/>
      <c r="AQ20" s="36"/>
      <c r="AR20" s="36"/>
      <c r="AS20" s="36"/>
      <c r="AT20" s="36"/>
      <c r="AU20" s="36"/>
      <c r="AV20" s="44"/>
      <c r="AW20" s="36"/>
      <c r="AX20" s="36"/>
      <c r="AY20" s="36"/>
      <c r="AZ20" s="36"/>
      <c r="BA20" s="36"/>
      <c r="BB20" s="36"/>
    </row>
    <row r="21" spans="1:54" s="47" customFormat="1" ht="21">
      <c r="A21" s="51" t="s">
        <v>24</v>
      </c>
      <c r="B21" s="52">
        <v>1049730082</v>
      </c>
      <c r="C21" s="50">
        <v>2</v>
      </c>
      <c r="D21" s="45">
        <v>16</v>
      </c>
      <c r="E21" s="52">
        <v>1499900469644</v>
      </c>
      <c r="F21" s="51">
        <v>2</v>
      </c>
      <c r="G21" s="51">
        <v>12</v>
      </c>
      <c r="H21" s="45"/>
      <c r="I21" s="45">
        <v>0</v>
      </c>
      <c r="J21" s="45">
        <v>0</v>
      </c>
      <c r="K21" s="45">
        <v>0</v>
      </c>
      <c r="L21" s="45">
        <v>0</v>
      </c>
      <c r="M21" s="45">
        <v>1</v>
      </c>
      <c r="N21" s="45">
        <v>0</v>
      </c>
      <c r="O21" s="45">
        <v>2</v>
      </c>
      <c r="P21" s="45">
        <v>1</v>
      </c>
      <c r="Q21" s="45">
        <v>0</v>
      </c>
      <c r="R21" s="45">
        <v>0</v>
      </c>
      <c r="S21" s="45">
        <v>0.5</v>
      </c>
      <c r="T21" s="45">
        <v>0</v>
      </c>
      <c r="U21" s="45">
        <v>0</v>
      </c>
      <c r="V21" s="45">
        <v>1.5</v>
      </c>
      <c r="W21" s="45">
        <v>0</v>
      </c>
      <c r="X21" s="45">
        <v>0</v>
      </c>
      <c r="Y21" s="45">
        <v>1</v>
      </c>
      <c r="Z21" s="45">
        <v>0</v>
      </c>
      <c r="AA21" s="45">
        <v>0</v>
      </c>
      <c r="AB21" s="45">
        <v>0</v>
      </c>
      <c r="AC21" s="45">
        <v>0.5</v>
      </c>
      <c r="AD21" s="45">
        <v>0.5</v>
      </c>
      <c r="AE21" s="45">
        <v>0</v>
      </c>
      <c r="AF21" s="45">
        <v>0.5</v>
      </c>
      <c r="AG21" s="45">
        <v>0</v>
      </c>
      <c r="AH21" s="45">
        <v>1</v>
      </c>
      <c r="AI21" s="45">
        <v>0</v>
      </c>
      <c r="AJ21" s="45">
        <v>0</v>
      </c>
      <c r="AK21" s="45">
        <v>1</v>
      </c>
      <c r="AL21" s="45">
        <v>1</v>
      </c>
      <c r="AM21" s="106">
        <f t="shared" si="0"/>
        <v>11.5</v>
      </c>
      <c r="AN21" s="107">
        <f t="shared" si="1"/>
        <v>1.9714285714285715</v>
      </c>
      <c r="AO21" s="36"/>
      <c r="AP21" s="36"/>
      <c r="AQ21" s="36"/>
      <c r="AR21" s="36"/>
      <c r="AS21" s="36"/>
      <c r="AT21" s="36"/>
      <c r="AU21" s="36"/>
      <c r="AV21" s="44"/>
      <c r="AW21" s="36"/>
      <c r="AX21" s="36"/>
      <c r="AY21" s="36"/>
      <c r="AZ21" s="36"/>
      <c r="BA21" s="36"/>
      <c r="BB21" s="36"/>
    </row>
    <row r="22" spans="1:54" s="47" customFormat="1" ht="21">
      <c r="A22" s="53" t="s">
        <v>24</v>
      </c>
      <c r="B22" s="54">
        <v>1049730082</v>
      </c>
      <c r="C22" s="55">
        <v>2</v>
      </c>
      <c r="D22" s="45">
        <v>17</v>
      </c>
      <c r="E22" s="54">
        <v>1490501205696</v>
      </c>
      <c r="F22" s="53">
        <v>2</v>
      </c>
      <c r="G22" s="53">
        <v>99</v>
      </c>
      <c r="H22" s="45"/>
      <c r="I22" s="45">
        <v>0</v>
      </c>
      <c r="J22" s="45">
        <v>0</v>
      </c>
      <c r="K22" s="45">
        <v>0.5</v>
      </c>
      <c r="L22" s="45">
        <v>0</v>
      </c>
      <c r="M22" s="45">
        <v>1</v>
      </c>
      <c r="N22" s="45">
        <v>0</v>
      </c>
      <c r="O22" s="45">
        <v>0.5</v>
      </c>
      <c r="P22" s="45">
        <v>1</v>
      </c>
      <c r="Q22" s="45">
        <v>0</v>
      </c>
      <c r="R22" s="45">
        <v>1</v>
      </c>
      <c r="S22" s="45">
        <v>0.5</v>
      </c>
      <c r="T22" s="45">
        <v>1</v>
      </c>
      <c r="U22" s="45">
        <v>0</v>
      </c>
      <c r="V22" s="45">
        <v>1.5</v>
      </c>
      <c r="W22" s="45">
        <v>1</v>
      </c>
      <c r="X22" s="45">
        <v>0</v>
      </c>
      <c r="Y22" s="45">
        <v>0</v>
      </c>
      <c r="Z22" s="45">
        <v>0</v>
      </c>
      <c r="AA22" s="45">
        <v>1</v>
      </c>
      <c r="AB22" s="45">
        <v>1</v>
      </c>
      <c r="AC22" s="45">
        <v>0</v>
      </c>
      <c r="AD22" s="45">
        <v>0.5</v>
      </c>
      <c r="AE22" s="45">
        <v>0</v>
      </c>
      <c r="AF22" s="45">
        <v>0.5</v>
      </c>
      <c r="AG22" s="45">
        <v>0</v>
      </c>
      <c r="AH22" s="45">
        <v>0</v>
      </c>
      <c r="AI22" s="45">
        <v>0</v>
      </c>
      <c r="AJ22" s="45">
        <v>1</v>
      </c>
      <c r="AK22" s="45">
        <v>1.5</v>
      </c>
      <c r="AL22" s="45">
        <v>0</v>
      </c>
      <c r="AM22" s="106">
        <f t="shared" si="0"/>
        <v>13.5</v>
      </c>
      <c r="AN22" s="107">
        <f t="shared" si="1"/>
        <v>2.3142857142857145</v>
      </c>
      <c r="AO22" s="36"/>
      <c r="AP22" s="36"/>
      <c r="AQ22" s="36"/>
      <c r="AR22" s="36"/>
      <c r="AS22" s="36"/>
      <c r="AT22" s="36"/>
      <c r="AU22" s="36"/>
      <c r="AV22" s="44"/>
      <c r="AW22" s="36"/>
      <c r="AX22" s="36"/>
      <c r="AY22" s="36"/>
      <c r="AZ22" s="36"/>
      <c r="BA22" s="36"/>
      <c r="BB22" s="36"/>
    </row>
    <row r="23" spans="1:48" s="36" customFormat="1" ht="21">
      <c r="A23" s="100"/>
      <c r="B23" s="101"/>
      <c r="C23" s="102"/>
      <c r="D23" s="103"/>
      <c r="E23" s="101"/>
      <c r="F23" s="100"/>
      <c r="G23" s="100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8">
        <f>AVERAGE(AM6:AM22)</f>
        <v>16.970588235294116</v>
      </c>
      <c r="AN23" s="109" t="s">
        <v>66</v>
      </c>
      <c r="AV23" s="44"/>
    </row>
    <row r="24" spans="1:48" s="36" customFormat="1" ht="21">
      <c r="A24" s="100"/>
      <c r="B24" s="101"/>
      <c r="C24" s="102"/>
      <c r="D24" s="103"/>
      <c r="E24" s="101"/>
      <c r="F24" s="100"/>
      <c r="G24" s="100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10">
        <f>STDEV(AM6:AM22)</f>
        <v>5.946297661768449</v>
      </c>
      <c r="AN24" s="111" t="s">
        <v>69</v>
      </c>
      <c r="AV24" s="44"/>
    </row>
  </sheetData>
  <sheetProtection/>
  <mergeCells count="11">
    <mergeCell ref="AM3:AM4"/>
    <mergeCell ref="AN3:AN4"/>
    <mergeCell ref="B1:S1"/>
    <mergeCell ref="A3:A5"/>
    <mergeCell ref="B3:B5"/>
    <mergeCell ref="C3:C5"/>
    <mergeCell ref="D3:D5"/>
    <mergeCell ref="E3:E5"/>
    <mergeCell ref="F3:F5"/>
    <mergeCell ref="G3:G5"/>
    <mergeCell ref="H3:AL3"/>
  </mergeCells>
  <conditionalFormatting sqref="AM6:AM24">
    <cfRule type="cellIs" priority="43" dxfId="1" operator="equal">
      <formula>'วิทยาศาสตร์ ป.4 '!#REF!</formula>
    </cfRule>
    <cfRule type="cellIs" priority="44" dxfId="2" operator="equal">
      <formula>'วิทยาศาสตร์ ป.4 '!#REF!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B36"/>
  <sheetViews>
    <sheetView zoomScale="59" zoomScaleNormal="59" zoomScalePageLayoutView="0" workbookViewId="0" topLeftCell="A13">
      <selection activeCell="K27" sqref="K27"/>
    </sheetView>
  </sheetViews>
  <sheetFormatPr defaultColWidth="9.140625" defaultRowHeight="15"/>
  <cols>
    <col min="1" max="1" width="16.7109375" style="12" customWidth="1"/>
    <col min="2" max="2" width="12.7109375" style="12" customWidth="1"/>
    <col min="3" max="3" width="6.7109375" style="12" customWidth="1"/>
    <col min="4" max="4" width="5.28125" style="12" customWidth="1"/>
    <col min="5" max="5" width="20.8515625" style="12" customWidth="1"/>
    <col min="6" max="6" width="5.140625" style="12" customWidth="1"/>
    <col min="7" max="7" width="10.140625" style="12" customWidth="1"/>
    <col min="8" max="8" width="4.8515625" style="12" customWidth="1"/>
    <col min="9" max="38" width="5.421875" style="12" customWidth="1"/>
    <col min="39" max="39" width="6.421875" style="12" customWidth="1"/>
    <col min="40" max="40" width="14.00390625" style="8" customWidth="1"/>
    <col min="41" max="42" width="15.421875" style="8" customWidth="1"/>
    <col min="43" max="46" width="5.57421875" style="8" customWidth="1"/>
    <col min="47" max="54" width="8.57421875" style="8" customWidth="1"/>
    <col min="55" max="16384" width="9.00390625" style="12" customWidth="1"/>
  </cols>
  <sheetData>
    <row r="1" spans="1:40" ht="23.25">
      <c r="A1" s="118" t="s">
        <v>65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1:40" ht="26.2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</row>
    <row r="3" spans="1:40" ht="21">
      <c r="A3" s="178" t="s">
        <v>2</v>
      </c>
      <c r="B3" s="156" t="s">
        <v>3</v>
      </c>
      <c r="C3" s="153" t="s">
        <v>4</v>
      </c>
      <c r="D3" s="156" t="s">
        <v>5</v>
      </c>
      <c r="E3" s="156" t="s">
        <v>20</v>
      </c>
      <c r="F3" s="156" t="s">
        <v>6</v>
      </c>
      <c r="G3" s="156" t="s">
        <v>7</v>
      </c>
      <c r="H3" s="157" t="s">
        <v>8</v>
      </c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75" t="s">
        <v>9</v>
      </c>
      <c r="AN3" s="150" t="s">
        <v>10</v>
      </c>
    </row>
    <row r="4" spans="1:40" ht="21">
      <c r="A4" s="179"/>
      <c r="B4" s="156"/>
      <c r="C4" s="154"/>
      <c r="D4" s="156"/>
      <c r="E4" s="156"/>
      <c r="F4" s="156"/>
      <c r="G4" s="156"/>
      <c r="H4" s="5" t="s">
        <v>11</v>
      </c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>
        <v>8</v>
      </c>
      <c r="Q4" s="6">
        <v>9</v>
      </c>
      <c r="R4" s="6">
        <v>10</v>
      </c>
      <c r="S4" s="6">
        <v>11</v>
      </c>
      <c r="T4" s="6">
        <v>12</v>
      </c>
      <c r="U4" s="6">
        <v>13</v>
      </c>
      <c r="V4" s="6">
        <v>14</v>
      </c>
      <c r="W4" s="6">
        <v>15</v>
      </c>
      <c r="X4" s="6">
        <v>16</v>
      </c>
      <c r="Y4" s="6">
        <v>17</v>
      </c>
      <c r="Z4" s="6">
        <v>18</v>
      </c>
      <c r="AA4" s="6">
        <v>19</v>
      </c>
      <c r="AB4" s="6">
        <v>20</v>
      </c>
      <c r="AC4" s="6">
        <v>21</v>
      </c>
      <c r="AD4" s="6">
        <v>22</v>
      </c>
      <c r="AE4" s="6">
        <v>23</v>
      </c>
      <c r="AF4" s="6">
        <v>24</v>
      </c>
      <c r="AG4" s="6">
        <v>25</v>
      </c>
      <c r="AH4" s="6">
        <v>26</v>
      </c>
      <c r="AI4" s="6">
        <v>27</v>
      </c>
      <c r="AJ4" s="6">
        <v>28</v>
      </c>
      <c r="AK4" s="6">
        <v>29</v>
      </c>
      <c r="AL4" s="6">
        <v>30</v>
      </c>
      <c r="AM4" s="176"/>
      <c r="AN4" s="151"/>
    </row>
    <row r="5" spans="1:40" ht="21">
      <c r="A5" s="179"/>
      <c r="B5" s="153"/>
      <c r="C5" s="154"/>
      <c r="D5" s="153"/>
      <c r="E5" s="153"/>
      <c r="F5" s="153"/>
      <c r="G5" s="153"/>
      <c r="H5" s="7" t="s">
        <v>12</v>
      </c>
      <c r="I5" s="76">
        <v>1</v>
      </c>
      <c r="J5" s="76">
        <v>1</v>
      </c>
      <c r="K5" s="76">
        <v>1</v>
      </c>
      <c r="L5" s="76">
        <v>1</v>
      </c>
      <c r="M5" s="76">
        <v>1</v>
      </c>
      <c r="N5" s="76">
        <v>1</v>
      </c>
      <c r="O5" s="76">
        <v>1</v>
      </c>
      <c r="P5" s="76">
        <v>1</v>
      </c>
      <c r="Q5" s="76">
        <v>1</v>
      </c>
      <c r="R5" s="76">
        <v>1</v>
      </c>
      <c r="S5" s="76">
        <v>1</v>
      </c>
      <c r="T5" s="76">
        <v>1</v>
      </c>
      <c r="U5" s="76">
        <v>1</v>
      </c>
      <c r="V5" s="76">
        <v>1</v>
      </c>
      <c r="W5" s="76">
        <v>1</v>
      </c>
      <c r="X5" s="76">
        <v>1</v>
      </c>
      <c r="Y5" s="76">
        <v>1</v>
      </c>
      <c r="Z5" s="76">
        <v>1</v>
      </c>
      <c r="AA5" s="76">
        <v>1</v>
      </c>
      <c r="AB5" s="76">
        <v>1</v>
      </c>
      <c r="AC5" s="76">
        <v>1</v>
      </c>
      <c r="AD5" s="76">
        <v>1</v>
      </c>
      <c r="AE5" s="14">
        <v>4</v>
      </c>
      <c r="AF5" s="14">
        <v>4</v>
      </c>
      <c r="AG5" s="77">
        <v>1</v>
      </c>
      <c r="AH5" s="77">
        <v>1</v>
      </c>
      <c r="AI5" s="14">
        <v>2</v>
      </c>
      <c r="AJ5" s="14">
        <v>2</v>
      </c>
      <c r="AK5" s="14">
        <v>2</v>
      </c>
      <c r="AL5" s="14">
        <v>2</v>
      </c>
      <c r="AM5" s="6">
        <f>SUM(I5:AL5)</f>
        <v>40</v>
      </c>
      <c r="AN5" s="16" t="s">
        <v>13</v>
      </c>
    </row>
    <row r="6" spans="1:40" ht="21">
      <c r="A6" s="27" t="s">
        <v>24</v>
      </c>
      <c r="B6" s="28">
        <v>1049730082</v>
      </c>
      <c r="C6" s="29">
        <v>2</v>
      </c>
      <c r="D6" s="29">
        <v>1</v>
      </c>
      <c r="E6" s="28">
        <v>1490501201488</v>
      </c>
      <c r="F6" s="27">
        <v>1</v>
      </c>
      <c r="G6" s="27">
        <v>99</v>
      </c>
      <c r="H6" s="79"/>
      <c r="I6" s="22">
        <v>1</v>
      </c>
      <c r="J6" s="22">
        <v>1</v>
      </c>
      <c r="K6" s="22">
        <v>1</v>
      </c>
      <c r="L6" s="22">
        <v>0</v>
      </c>
      <c r="M6" s="22">
        <v>0</v>
      </c>
      <c r="N6" s="22">
        <v>1</v>
      </c>
      <c r="O6" s="22">
        <v>1</v>
      </c>
      <c r="P6" s="22">
        <v>1</v>
      </c>
      <c r="Q6" s="22">
        <v>0</v>
      </c>
      <c r="R6" s="22">
        <v>1</v>
      </c>
      <c r="S6" s="22">
        <v>1</v>
      </c>
      <c r="T6" s="22">
        <v>1</v>
      </c>
      <c r="U6" s="22">
        <v>1</v>
      </c>
      <c r="V6" s="22">
        <v>0</v>
      </c>
      <c r="W6" s="22">
        <v>1</v>
      </c>
      <c r="X6" s="22">
        <v>0</v>
      </c>
      <c r="Y6" s="22">
        <v>1</v>
      </c>
      <c r="Z6" s="22">
        <v>1</v>
      </c>
      <c r="AA6" s="22">
        <v>1</v>
      </c>
      <c r="AB6" s="22">
        <v>1</v>
      </c>
      <c r="AC6" s="22">
        <v>1</v>
      </c>
      <c r="AD6" s="22">
        <v>1</v>
      </c>
      <c r="AE6" s="22">
        <v>3</v>
      </c>
      <c r="AF6" s="22">
        <v>4</v>
      </c>
      <c r="AG6" s="22">
        <v>0.5</v>
      </c>
      <c r="AH6" s="22">
        <v>0.5</v>
      </c>
      <c r="AI6" s="22">
        <v>1</v>
      </c>
      <c r="AJ6" s="22">
        <v>1.5</v>
      </c>
      <c r="AK6" s="22">
        <v>1</v>
      </c>
      <c r="AL6" s="22">
        <v>0.5</v>
      </c>
      <c r="AM6" s="114">
        <f aca="true" t="shared" si="0" ref="AM6:AM23">IF(H6="ขาดสอบ","-",SUM(I6:AL6))</f>
        <v>29</v>
      </c>
      <c r="AN6" s="94">
        <f>IF(H6="ขาดสอบ","ขาดสอบ",6*AM6/$AM$5)</f>
        <v>4.35</v>
      </c>
    </row>
    <row r="7" spans="1:40" ht="21">
      <c r="A7" s="27" t="s">
        <v>24</v>
      </c>
      <c r="B7" s="28">
        <v>1049730082</v>
      </c>
      <c r="C7" s="29">
        <v>2</v>
      </c>
      <c r="D7" s="29">
        <v>2</v>
      </c>
      <c r="E7" s="28">
        <v>1490501201950</v>
      </c>
      <c r="F7" s="27">
        <v>1</v>
      </c>
      <c r="G7" s="27">
        <v>99</v>
      </c>
      <c r="H7" s="79"/>
      <c r="I7" s="22">
        <v>1</v>
      </c>
      <c r="J7" s="22">
        <v>1</v>
      </c>
      <c r="K7" s="22">
        <v>1</v>
      </c>
      <c r="L7" s="22">
        <v>0</v>
      </c>
      <c r="M7" s="22">
        <v>0</v>
      </c>
      <c r="N7" s="22">
        <v>0</v>
      </c>
      <c r="O7" s="22">
        <v>1</v>
      </c>
      <c r="P7" s="22">
        <v>1</v>
      </c>
      <c r="Q7" s="22">
        <v>0</v>
      </c>
      <c r="R7" s="22">
        <v>0</v>
      </c>
      <c r="S7" s="22">
        <v>1</v>
      </c>
      <c r="T7" s="22">
        <v>1</v>
      </c>
      <c r="U7" s="22">
        <v>1</v>
      </c>
      <c r="V7" s="22">
        <v>0</v>
      </c>
      <c r="W7" s="22">
        <v>1</v>
      </c>
      <c r="X7" s="22">
        <v>0</v>
      </c>
      <c r="Y7" s="22">
        <v>1</v>
      </c>
      <c r="Z7" s="22">
        <v>1</v>
      </c>
      <c r="AA7" s="22">
        <v>1</v>
      </c>
      <c r="AB7" s="22">
        <v>1</v>
      </c>
      <c r="AC7" s="22">
        <v>1</v>
      </c>
      <c r="AD7" s="22">
        <v>1</v>
      </c>
      <c r="AE7" s="22">
        <v>3</v>
      </c>
      <c r="AF7" s="22">
        <v>4</v>
      </c>
      <c r="AG7" s="22">
        <v>1</v>
      </c>
      <c r="AH7" s="22">
        <v>0.5</v>
      </c>
      <c r="AI7" s="22">
        <v>0.5</v>
      </c>
      <c r="AJ7" s="22">
        <v>2</v>
      </c>
      <c r="AK7" s="22">
        <v>0.5</v>
      </c>
      <c r="AL7" s="22">
        <v>0.5</v>
      </c>
      <c r="AM7" s="114">
        <f t="shared" si="0"/>
        <v>27</v>
      </c>
      <c r="AN7" s="94">
        <f>IF(H7="ขาดสอบ","ขาดสอบ",6*AM7/$AM$5)</f>
        <v>4.05</v>
      </c>
    </row>
    <row r="8" spans="1:40" ht="21">
      <c r="A8" s="27" t="s">
        <v>24</v>
      </c>
      <c r="B8" s="28">
        <v>1049730082</v>
      </c>
      <c r="C8" s="29">
        <v>2</v>
      </c>
      <c r="D8" s="29">
        <v>3</v>
      </c>
      <c r="E8" s="28">
        <v>1490501201828</v>
      </c>
      <c r="F8" s="27">
        <v>1</v>
      </c>
      <c r="G8" s="27">
        <v>99</v>
      </c>
      <c r="H8" s="79"/>
      <c r="I8" s="22">
        <v>1</v>
      </c>
      <c r="J8" s="22">
        <v>1</v>
      </c>
      <c r="K8" s="22">
        <v>1</v>
      </c>
      <c r="L8" s="22">
        <v>1</v>
      </c>
      <c r="M8" s="22">
        <v>0</v>
      </c>
      <c r="N8" s="22">
        <v>0</v>
      </c>
      <c r="O8" s="22">
        <v>1</v>
      </c>
      <c r="P8" s="22">
        <v>1</v>
      </c>
      <c r="Q8" s="22">
        <v>0</v>
      </c>
      <c r="R8" s="22">
        <v>1</v>
      </c>
      <c r="S8" s="22">
        <v>0</v>
      </c>
      <c r="T8" s="22">
        <v>0</v>
      </c>
      <c r="U8" s="22">
        <v>0</v>
      </c>
      <c r="V8" s="22">
        <v>1</v>
      </c>
      <c r="W8" s="22">
        <v>1</v>
      </c>
      <c r="X8" s="22">
        <v>0</v>
      </c>
      <c r="Y8" s="22">
        <v>0</v>
      </c>
      <c r="Z8" s="22">
        <v>1</v>
      </c>
      <c r="AA8" s="22">
        <v>1</v>
      </c>
      <c r="AB8" s="22">
        <v>0</v>
      </c>
      <c r="AC8" s="22">
        <v>0</v>
      </c>
      <c r="AD8" s="22">
        <v>0</v>
      </c>
      <c r="AE8" s="22">
        <v>3</v>
      </c>
      <c r="AF8" s="22">
        <v>2</v>
      </c>
      <c r="AG8" s="22">
        <v>0.5</v>
      </c>
      <c r="AH8" s="22">
        <v>0.5</v>
      </c>
      <c r="AI8" s="22">
        <v>1</v>
      </c>
      <c r="AJ8" s="22">
        <v>1</v>
      </c>
      <c r="AK8" s="22">
        <v>0.5</v>
      </c>
      <c r="AL8" s="22">
        <v>0.5</v>
      </c>
      <c r="AM8" s="114">
        <f t="shared" si="0"/>
        <v>20</v>
      </c>
      <c r="AN8" s="94">
        <f>IF(H8="ขาดสอบ","ขาดสอบ",6*AM8/$AM$5)</f>
        <v>3</v>
      </c>
    </row>
    <row r="9" spans="1:40" ht="21">
      <c r="A9" s="27" t="s">
        <v>24</v>
      </c>
      <c r="B9" s="28">
        <v>1049730082</v>
      </c>
      <c r="C9" s="29">
        <v>2</v>
      </c>
      <c r="D9" s="29">
        <v>4</v>
      </c>
      <c r="E9" s="28">
        <v>1499900443491</v>
      </c>
      <c r="F9" s="27">
        <v>1</v>
      </c>
      <c r="G9" s="27">
        <v>12</v>
      </c>
      <c r="H9" s="79"/>
      <c r="I9" s="22">
        <v>1</v>
      </c>
      <c r="J9" s="22">
        <v>0</v>
      </c>
      <c r="K9" s="22">
        <v>0</v>
      </c>
      <c r="L9" s="22">
        <v>1</v>
      </c>
      <c r="M9" s="22">
        <v>0</v>
      </c>
      <c r="N9" s="22">
        <v>0</v>
      </c>
      <c r="O9" s="22">
        <v>1</v>
      </c>
      <c r="P9" s="22">
        <v>1</v>
      </c>
      <c r="Q9" s="22">
        <v>0</v>
      </c>
      <c r="R9" s="22">
        <v>1</v>
      </c>
      <c r="S9" s="22">
        <v>1</v>
      </c>
      <c r="T9" s="22">
        <v>1</v>
      </c>
      <c r="U9" s="22">
        <v>0</v>
      </c>
      <c r="V9" s="22">
        <v>0</v>
      </c>
      <c r="W9" s="22">
        <v>0</v>
      </c>
      <c r="X9" s="22">
        <v>0</v>
      </c>
      <c r="Y9" s="22">
        <v>1</v>
      </c>
      <c r="Z9" s="22">
        <v>1</v>
      </c>
      <c r="AA9" s="22">
        <v>0</v>
      </c>
      <c r="AB9" s="22">
        <v>0</v>
      </c>
      <c r="AC9" s="22">
        <v>1</v>
      </c>
      <c r="AD9" s="22">
        <v>1</v>
      </c>
      <c r="AE9" s="22">
        <v>2</v>
      </c>
      <c r="AF9" s="22">
        <v>3</v>
      </c>
      <c r="AG9" s="22">
        <v>0.5</v>
      </c>
      <c r="AH9" s="22">
        <v>0.5</v>
      </c>
      <c r="AI9" s="22">
        <v>0.5</v>
      </c>
      <c r="AJ9" s="22">
        <v>0.5</v>
      </c>
      <c r="AK9" s="22">
        <v>0.5</v>
      </c>
      <c r="AL9" s="22">
        <v>0.5</v>
      </c>
      <c r="AM9" s="114">
        <f t="shared" si="0"/>
        <v>19</v>
      </c>
      <c r="AN9" s="94">
        <f>IF(H9="ขาดสอบ","ขาดสอบ",6*AM9/$AM$5)</f>
        <v>2.85</v>
      </c>
    </row>
    <row r="10" spans="1:40" ht="21">
      <c r="A10" s="27" t="s">
        <v>24</v>
      </c>
      <c r="B10" s="28">
        <v>1049730082</v>
      </c>
      <c r="C10" s="29">
        <v>2</v>
      </c>
      <c r="D10" s="29">
        <v>5</v>
      </c>
      <c r="E10" s="28">
        <v>1490501202328</v>
      </c>
      <c r="F10" s="27">
        <v>1</v>
      </c>
      <c r="G10" s="27">
        <v>12</v>
      </c>
      <c r="H10" s="79"/>
      <c r="I10" s="22">
        <v>1</v>
      </c>
      <c r="J10" s="22">
        <v>0</v>
      </c>
      <c r="K10" s="22">
        <v>0</v>
      </c>
      <c r="L10" s="22">
        <v>1</v>
      </c>
      <c r="M10" s="22">
        <v>0</v>
      </c>
      <c r="N10" s="22">
        <v>1</v>
      </c>
      <c r="O10" s="22">
        <v>1</v>
      </c>
      <c r="P10" s="22">
        <v>1</v>
      </c>
      <c r="Q10" s="22">
        <v>0</v>
      </c>
      <c r="R10" s="22">
        <v>1</v>
      </c>
      <c r="S10" s="22">
        <v>1</v>
      </c>
      <c r="T10" s="22">
        <v>1</v>
      </c>
      <c r="U10" s="22">
        <v>0</v>
      </c>
      <c r="V10" s="22">
        <v>1</v>
      </c>
      <c r="W10" s="22">
        <v>0</v>
      </c>
      <c r="X10" s="22">
        <v>1</v>
      </c>
      <c r="Y10" s="22">
        <v>1</v>
      </c>
      <c r="Z10" s="22">
        <v>1</v>
      </c>
      <c r="AA10" s="22">
        <v>0</v>
      </c>
      <c r="AB10" s="22">
        <v>0</v>
      </c>
      <c r="AC10" s="22">
        <v>1</v>
      </c>
      <c r="AD10" s="22">
        <v>1</v>
      </c>
      <c r="AE10" s="22">
        <v>2</v>
      </c>
      <c r="AF10" s="22">
        <v>3</v>
      </c>
      <c r="AG10" s="22">
        <v>0.5</v>
      </c>
      <c r="AH10" s="22">
        <v>0.5</v>
      </c>
      <c r="AI10" s="22">
        <v>0.5</v>
      </c>
      <c r="AJ10" s="22">
        <v>0.5</v>
      </c>
      <c r="AK10" s="22">
        <v>0.5</v>
      </c>
      <c r="AL10" s="22">
        <v>0.5</v>
      </c>
      <c r="AM10" s="114">
        <f t="shared" si="0"/>
        <v>22</v>
      </c>
      <c r="AN10" s="94">
        <f>IF(H10="ขาดสอบ","ขาดสอบ",6*AM10/$AM$5)</f>
        <v>3.3</v>
      </c>
    </row>
    <row r="11" spans="1:40" ht="21">
      <c r="A11" s="27" t="s">
        <v>24</v>
      </c>
      <c r="B11" s="28">
        <v>1049730082</v>
      </c>
      <c r="C11" s="29">
        <v>2</v>
      </c>
      <c r="D11" s="29">
        <v>7</v>
      </c>
      <c r="E11" s="28">
        <v>1499900438307</v>
      </c>
      <c r="F11" s="27">
        <v>1</v>
      </c>
      <c r="G11" s="27">
        <v>12</v>
      </c>
      <c r="H11" s="79"/>
      <c r="I11" s="22">
        <v>1</v>
      </c>
      <c r="J11" s="22">
        <v>0</v>
      </c>
      <c r="K11" s="22">
        <v>0</v>
      </c>
      <c r="L11" s="22">
        <v>1</v>
      </c>
      <c r="M11" s="22">
        <v>0</v>
      </c>
      <c r="N11" s="22">
        <v>1</v>
      </c>
      <c r="O11" s="22">
        <v>1</v>
      </c>
      <c r="P11" s="22">
        <v>1</v>
      </c>
      <c r="Q11" s="22">
        <v>0</v>
      </c>
      <c r="R11" s="22">
        <v>1</v>
      </c>
      <c r="S11" s="22">
        <v>1</v>
      </c>
      <c r="T11" s="22">
        <v>1</v>
      </c>
      <c r="U11" s="22">
        <v>0</v>
      </c>
      <c r="V11" s="22">
        <v>1</v>
      </c>
      <c r="W11" s="22">
        <v>0</v>
      </c>
      <c r="X11" s="22">
        <v>0</v>
      </c>
      <c r="Y11" s="22">
        <v>1</v>
      </c>
      <c r="Z11" s="22">
        <v>1</v>
      </c>
      <c r="AA11" s="22">
        <v>0</v>
      </c>
      <c r="AB11" s="22">
        <v>0</v>
      </c>
      <c r="AC11" s="22">
        <v>1</v>
      </c>
      <c r="AD11" s="22">
        <v>1</v>
      </c>
      <c r="AE11" s="22">
        <v>2</v>
      </c>
      <c r="AF11" s="22">
        <v>3</v>
      </c>
      <c r="AG11" s="22">
        <v>0.5</v>
      </c>
      <c r="AH11" s="22">
        <v>0</v>
      </c>
      <c r="AI11" s="22">
        <v>0.5</v>
      </c>
      <c r="AJ11" s="22">
        <v>0.5</v>
      </c>
      <c r="AK11" s="22">
        <v>0.5</v>
      </c>
      <c r="AL11" s="22">
        <v>0.5</v>
      </c>
      <c r="AM11" s="114">
        <f t="shared" si="0"/>
        <v>20.5</v>
      </c>
      <c r="AN11" s="94">
        <f aca="true" t="shared" si="1" ref="AN11:AN23">IF(H11="ขาดสอบ","ขาดสอบ",6*AM11/$AM$5)</f>
        <v>3.075</v>
      </c>
    </row>
    <row r="12" spans="1:40" ht="21">
      <c r="A12" s="27" t="s">
        <v>24</v>
      </c>
      <c r="B12" s="28">
        <v>1049730082</v>
      </c>
      <c r="C12" s="29">
        <v>2</v>
      </c>
      <c r="D12" s="29">
        <v>8</v>
      </c>
      <c r="E12" s="28">
        <v>1418000040497</v>
      </c>
      <c r="F12" s="27">
        <v>1</v>
      </c>
      <c r="G12" s="27">
        <v>12</v>
      </c>
      <c r="H12" s="79"/>
      <c r="I12" s="22">
        <v>1</v>
      </c>
      <c r="J12" s="22">
        <v>1</v>
      </c>
      <c r="K12" s="22">
        <v>1</v>
      </c>
      <c r="L12" s="22">
        <v>1</v>
      </c>
      <c r="M12" s="22">
        <v>0</v>
      </c>
      <c r="N12" s="22">
        <v>0</v>
      </c>
      <c r="O12" s="22">
        <v>1</v>
      </c>
      <c r="P12" s="22">
        <v>0</v>
      </c>
      <c r="Q12" s="22">
        <v>0</v>
      </c>
      <c r="R12" s="22">
        <v>1</v>
      </c>
      <c r="S12" s="22">
        <v>0</v>
      </c>
      <c r="T12" s="22">
        <v>0</v>
      </c>
      <c r="U12" s="22">
        <v>0</v>
      </c>
      <c r="V12" s="22">
        <v>1</v>
      </c>
      <c r="W12" s="22">
        <v>1</v>
      </c>
      <c r="X12" s="22">
        <v>0</v>
      </c>
      <c r="Y12" s="22">
        <v>0</v>
      </c>
      <c r="Z12" s="22">
        <v>1</v>
      </c>
      <c r="AA12" s="22">
        <v>1</v>
      </c>
      <c r="AB12" s="22">
        <v>0</v>
      </c>
      <c r="AC12" s="22">
        <v>0</v>
      </c>
      <c r="AD12" s="22">
        <v>0</v>
      </c>
      <c r="AE12" s="22">
        <v>3</v>
      </c>
      <c r="AF12" s="22">
        <v>2</v>
      </c>
      <c r="AG12" s="22">
        <v>0.5</v>
      </c>
      <c r="AH12" s="22">
        <v>0.5</v>
      </c>
      <c r="AI12" s="22">
        <v>0.5</v>
      </c>
      <c r="AJ12" s="22">
        <v>0</v>
      </c>
      <c r="AK12" s="22">
        <v>0.5</v>
      </c>
      <c r="AL12" s="22">
        <v>0.5</v>
      </c>
      <c r="AM12" s="114">
        <f t="shared" si="0"/>
        <v>17.5</v>
      </c>
      <c r="AN12" s="94">
        <f t="shared" si="1"/>
        <v>2.625</v>
      </c>
    </row>
    <row r="13" spans="1:40" ht="21">
      <c r="A13" s="27" t="s">
        <v>24</v>
      </c>
      <c r="B13" s="28">
        <v>1049730082</v>
      </c>
      <c r="C13" s="29">
        <v>2</v>
      </c>
      <c r="D13" s="29">
        <v>9</v>
      </c>
      <c r="E13" s="28">
        <v>1490501202107</v>
      </c>
      <c r="F13" s="27">
        <v>2</v>
      </c>
      <c r="G13" s="27">
        <v>99</v>
      </c>
      <c r="H13" s="79"/>
      <c r="I13" s="22">
        <v>1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1</v>
      </c>
      <c r="P13" s="22">
        <v>1</v>
      </c>
      <c r="Q13" s="22">
        <v>0</v>
      </c>
      <c r="R13" s="22">
        <v>0</v>
      </c>
      <c r="S13" s="22">
        <v>1</v>
      </c>
      <c r="T13" s="22">
        <v>1</v>
      </c>
      <c r="U13" s="22">
        <v>1</v>
      </c>
      <c r="V13" s="22">
        <v>1</v>
      </c>
      <c r="W13" s="22">
        <v>0</v>
      </c>
      <c r="X13" s="22">
        <v>0</v>
      </c>
      <c r="Y13" s="22">
        <v>0</v>
      </c>
      <c r="Z13" s="22">
        <v>1</v>
      </c>
      <c r="AA13" s="22">
        <v>0</v>
      </c>
      <c r="AB13" s="22">
        <v>0</v>
      </c>
      <c r="AC13" s="22">
        <v>0</v>
      </c>
      <c r="AD13" s="22">
        <v>1</v>
      </c>
      <c r="AE13" s="22">
        <v>3</v>
      </c>
      <c r="AF13" s="22">
        <v>4</v>
      </c>
      <c r="AG13" s="22">
        <v>0.5</v>
      </c>
      <c r="AH13" s="22">
        <v>0.5</v>
      </c>
      <c r="AI13" s="22">
        <v>0.5</v>
      </c>
      <c r="AJ13" s="22">
        <v>0.5</v>
      </c>
      <c r="AK13" s="22">
        <v>0.5</v>
      </c>
      <c r="AL13" s="22">
        <v>0.5</v>
      </c>
      <c r="AM13" s="114">
        <f t="shared" si="0"/>
        <v>19</v>
      </c>
      <c r="AN13" s="94">
        <f t="shared" si="1"/>
        <v>2.85</v>
      </c>
    </row>
    <row r="14" spans="1:40" ht="21">
      <c r="A14" s="27" t="s">
        <v>24</v>
      </c>
      <c r="B14" s="28">
        <v>1049730082</v>
      </c>
      <c r="C14" s="29">
        <v>2</v>
      </c>
      <c r="D14" s="29">
        <v>10</v>
      </c>
      <c r="E14" s="28">
        <v>1490501204258</v>
      </c>
      <c r="F14" s="27">
        <v>2</v>
      </c>
      <c r="G14" s="27">
        <v>99</v>
      </c>
      <c r="H14" s="79"/>
      <c r="I14" s="22">
        <v>1</v>
      </c>
      <c r="J14" s="22">
        <v>0</v>
      </c>
      <c r="K14" s="22">
        <v>1</v>
      </c>
      <c r="L14" s="22">
        <v>1</v>
      </c>
      <c r="M14" s="22">
        <v>1</v>
      </c>
      <c r="N14" s="22">
        <v>0</v>
      </c>
      <c r="O14" s="22">
        <v>0</v>
      </c>
      <c r="P14" s="22">
        <v>1</v>
      </c>
      <c r="Q14" s="22">
        <v>0</v>
      </c>
      <c r="R14" s="22">
        <v>0</v>
      </c>
      <c r="S14" s="22">
        <v>0</v>
      </c>
      <c r="T14" s="22">
        <v>0</v>
      </c>
      <c r="U14" s="22">
        <v>1</v>
      </c>
      <c r="V14" s="22">
        <v>0</v>
      </c>
      <c r="W14" s="22">
        <v>1</v>
      </c>
      <c r="X14" s="22">
        <v>0</v>
      </c>
      <c r="Y14" s="22">
        <v>0</v>
      </c>
      <c r="Z14" s="22">
        <v>1</v>
      </c>
      <c r="AA14" s="22">
        <v>1</v>
      </c>
      <c r="AB14" s="22">
        <v>1</v>
      </c>
      <c r="AC14" s="22">
        <v>1</v>
      </c>
      <c r="AD14" s="22">
        <v>0</v>
      </c>
      <c r="AE14" s="22">
        <v>1</v>
      </c>
      <c r="AF14" s="22">
        <v>1</v>
      </c>
      <c r="AG14" s="22">
        <v>0.5</v>
      </c>
      <c r="AH14" s="22">
        <v>0.5</v>
      </c>
      <c r="AI14" s="22">
        <v>0</v>
      </c>
      <c r="AJ14" s="22">
        <v>0</v>
      </c>
      <c r="AK14" s="22">
        <v>0</v>
      </c>
      <c r="AL14" s="22">
        <v>0</v>
      </c>
      <c r="AM14" s="114">
        <f t="shared" si="0"/>
        <v>14</v>
      </c>
      <c r="AN14" s="94">
        <f t="shared" si="1"/>
        <v>2.1</v>
      </c>
    </row>
    <row r="15" spans="1:40" ht="21">
      <c r="A15" s="27" t="s">
        <v>24</v>
      </c>
      <c r="B15" s="28">
        <v>1049730082</v>
      </c>
      <c r="C15" s="29">
        <v>2</v>
      </c>
      <c r="D15" s="29">
        <v>11</v>
      </c>
      <c r="E15" s="28">
        <v>1499900437335</v>
      </c>
      <c r="F15" s="27">
        <v>2</v>
      </c>
      <c r="G15" s="27">
        <v>99</v>
      </c>
      <c r="H15" s="79"/>
      <c r="I15" s="22">
        <v>1</v>
      </c>
      <c r="J15" s="22">
        <v>1</v>
      </c>
      <c r="K15" s="22">
        <v>1</v>
      </c>
      <c r="L15" s="22">
        <v>1</v>
      </c>
      <c r="M15" s="22">
        <v>0</v>
      </c>
      <c r="N15" s="22">
        <v>1</v>
      </c>
      <c r="O15" s="22">
        <v>1</v>
      </c>
      <c r="P15" s="22">
        <v>1</v>
      </c>
      <c r="Q15" s="22">
        <v>0</v>
      </c>
      <c r="R15" s="22">
        <v>0</v>
      </c>
      <c r="S15" s="22">
        <v>1</v>
      </c>
      <c r="T15" s="22">
        <v>1</v>
      </c>
      <c r="U15" s="22">
        <v>1</v>
      </c>
      <c r="V15" s="22">
        <v>1</v>
      </c>
      <c r="W15" s="22">
        <v>1</v>
      </c>
      <c r="X15" s="22">
        <v>0</v>
      </c>
      <c r="Y15" s="22">
        <v>0</v>
      </c>
      <c r="Z15" s="22">
        <v>1</v>
      </c>
      <c r="AA15" s="22">
        <v>1</v>
      </c>
      <c r="AB15" s="22">
        <v>1</v>
      </c>
      <c r="AC15" s="22">
        <v>1</v>
      </c>
      <c r="AD15" s="22">
        <v>0</v>
      </c>
      <c r="AE15" s="22">
        <v>2</v>
      </c>
      <c r="AF15" s="22">
        <v>4</v>
      </c>
      <c r="AG15" s="22">
        <v>1</v>
      </c>
      <c r="AH15" s="22">
        <v>0.5</v>
      </c>
      <c r="AI15" s="22">
        <v>0.5</v>
      </c>
      <c r="AJ15" s="22">
        <v>0.5</v>
      </c>
      <c r="AK15" s="22">
        <v>0.5</v>
      </c>
      <c r="AL15" s="22">
        <v>1</v>
      </c>
      <c r="AM15" s="114">
        <f t="shared" si="0"/>
        <v>26</v>
      </c>
      <c r="AN15" s="94">
        <f t="shared" si="1"/>
        <v>3.9</v>
      </c>
    </row>
    <row r="16" spans="1:40" ht="21">
      <c r="A16" s="27" t="s">
        <v>24</v>
      </c>
      <c r="B16" s="28">
        <v>1049730082</v>
      </c>
      <c r="C16" s="29">
        <v>2</v>
      </c>
      <c r="D16" s="29">
        <v>12</v>
      </c>
      <c r="E16" s="28">
        <v>1499900428107</v>
      </c>
      <c r="F16" s="27">
        <v>2</v>
      </c>
      <c r="G16" s="27">
        <v>99</v>
      </c>
      <c r="H16" s="79"/>
      <c r="I16" s="22">
        <v>1</v>
      </c>
      <c r="J16" s="22">
        <v>1</v>
      </c>
      <c r="K16" s="22">
        <v>1</v>
      </c>
      <c r="L16" s="22">
        <v>0</v>
      </c>
      <c r="M16" s="22">
        <v>0</v>
      </c>
      <c r="N16" s="22">
        <v>0</v>
      </c>
      <c r="O16" s="22">
        <v>0</v>
      </c>
      <c r="P16" s="22">
        <v>1</v>
      </c>
      <c r="Q16" s="22">
        <v>0</v>
      </c>
      <c r="R16" s="22">
        <v>0</v>
      </c>
      <c r="S16" s="22">
        <v>1</v>
      </c>
      <c r="T16" s="22">
        <v>1</v>
      </c>
      <c r="U16" s="22">
        <v>1</v>
      </c>
      <c r="V16" s="22">
        <v>0</v>
      </c>
      <c r="W16" s="22">
        <v>1</v>
      </c>
      <c r="X16" s="22">
        <v>0</v>
      </c>
      <c r="Y16" s="22">
        <v>0</v>
      </c>
      <c r="Z16" s="22">
        <v>1</v>
      </c>
      <c r="AA16" s="22">
        <v>1</v>
      </c>
      <c r="AB16" s="22">
        <v>1</v>
      </c>
      <c r="AC16" s="22">
        <v>1</v>
      </c>
      <c r="AD16" s="22">
        <v>0</v>
      </c>
      <c r="AE16" s="22">
        <v>2</v>
      </c>
      <c r="AF16" s="22">
        <v>4</v>
      </c>
      <c r="AG16" s="22">
        <v>1</v>
      </c>
      <c r="AH16" s="22">
        <v>0.5</v>
      </c>
      <c r="AI16" s="22">
        <v>0.5</v>
      </c>
      <c r="AJ16" s="22">
        <v>0.5</v>
      </c>
      <c r="AK16" s="22">
        <v>1</v>
      </c>
      <c r="AL16" s="22">
        <v>1</v>
      </c>
      <c r="AM16" s="114">
        <f t="shared" si="0"/>
        <v>22.5</v>
      </c>
      <c r="AN16" s="94">
        <f t="shared" si="1"/>
        <v>3.375</v>
      </c>
    </row>
    <row r="17" spans="1:40" ht="21">
      <c r="A17" s="27" t="s">
        <v>24</v>
      </c>
      <c r="B17" s="28">
        <v>1049730082</v>
      </c>
      <c r="C17" s="29">
        <v>2</v>
      </c>
      <c r="D17" s="29">
        <v>13</v>
      </c>
      <c r="E17" s="28">
        <v>1490501201704</v>
      </c>
      <c r="F17" s="27">
        <v>2</v>
      </c>
      <c r="G17" s="27">
        <v>99</v>
      </c>
      <c r="H17" s="79"/>
      <c r="I17" s="22">
        <v>1</v>
      </c>
      <c r="J17" s="22">
        <v>1</v>
      </c>
      <c r="K17" s="22">
        <v>1</v>
      </c>
      <c r="L17" s="22">
        <v>0</v>
      </c>
      <c r="M17" s="22">
        <v>0</v>
      </c>
      <c r="N17" s="22">
        <v>0</v>
      </c>
      <c r="O17" s="22">
        <v>1</v>
      </c>
      <c r="P17" s="22">
        <v>1</v>
      </c>
      <c r="Q17" s="22">
        <v>0</v>
      </c>
      <c r="R17" s="22">
        <v>1</v>
      </c>
      <c r="S17" s="22">
        <v>0</v>
      </c>
      <c r="T17" s="22">
        <v>0</v>
      </c>
      <c r="U17" s="22">
        <v>0</v>
      </c>
      <c r="V17" s="22">
        <v>1</v>
      </c>
      <c r="W17" s="22">
        <v>1</v>
      </c>
      <c r="X17" s="22">
        <v>0</v>
      </c>
      <c r="Y17" s="22">
        <v>0</v>
      </c>
      <c r="Z17" s="22">
        <v>1</v>
      </c>
      <c r="AA17" s="22">
        <v>1</v>
      </c>
      <c r="AB17" s="22">
        <v>0</v>
      </c>
      <c r="AC17" s="22">
        <v>0</v>
      </c>
      <c r="AD17" s="22">
        <v>0</v>
      </c>
      <c r="AE17" s="22">
        <v>2</v>
      </c>
      <c r="AF17" s="22">
        <v>3</v>
      </c>
      <c r="AG17" s="22">
        <v>1</v>
      </c>
      <c r="AH17" s="22">
        <v>0</v>
      </c>
      <c r="AI17" s="22">
        <v>0.5</v>
      </c>
      <c r="AJ17" s="22">
        <v>0.5</v>
      </c>
      <c r="AK17" s="22">
        <v>1</v>
      </c>
      <c r="AL17" s="22">
        <v>1</v>
      </c>
      <c r="AM17" s="114">
        <f t="shared" si="0"/>
        <v>19</v>
      </c>
      <c r="AN17" s="94">
        <f t="shared" si="1"/>
        <v>2.85</v>
      </c>
    </row>
    <row r="18" spans="1:40" ht="21">
      <c r="A18" s="27" t="s">
        <v>24</v>
      </c>
      <c r="B18" s="28">
        <v>1049730082</v>
      </c>
      <c r="C18" s="29">
        <v>2</v>
      </c>
      <c r="D18" s="29">
        <v>14</v>
      </c>
      <c r="E18" s="28">
        <v>1490501202484</v>
      </c>
      <c r="F18" s="27">
        <v>2</v>
      </c>
      <c r="G18" s="27">
        <v>99</v>
      </c>
      <c r="H18" s="79"/>
      <c r="I18" s="22">
        <v>1</v>
      </c>
      <c r="J18" s="22">
        <v>0</v>
      </c>
      <c r="K18" s="22">
        <v>0</v>
      </c>
      <c r="L18" s="22">
        <v>1</v>
      </c>
      <c r="M18" s="22">
        <v>0</v>
      </c>
      <c r="N18" s="22">
        <v>1</v>
      </c>
      <c r="O18" s="22">
        <v>1</v>
      </c>
      <c r="P18" s="22">
        <v>1</v>
      </c>
      <c r="Q18" s="22">
        <v>0</v>
      </c>
      <c r="R18" s="22">
        <v>1</v>
      </c>
      <c r="S18" s="22">
        <v>1</v>
      </c>
      <c r="T18" s="22">
        <v>1</v>
      </c>
      <c r="U18" s="22">
        <v>0</v>
      </c>
      <c r="V18" s="22">
        <v>1</v>
      </c>
      <c r="W18" s="22">
        <v>0</v>
      </c>
      <c r="X18" s="22">
        <v>0</v>
      </c>
      <c r="Y18" s="22">
        <v>1</v>
      </c>
      <c r="Z18" s="22">
        <v>1</v>
      </c>
      <c r="AA18" s="22">
        <v>0</v>
      </c>
      <c r="AB18" s="22">
        <v>0</v>
      </c>
      <c r="AC18" s="22">
        <v>1</v>
      </c>
      <c r="AD18" s="22">
        <v>1</v>
      </c>
      <c r="AE18" s="22">
        <v>2</v>
      </c>
      <c r="AF18" s="22">
        <v>3</v>
      </c>
      <c r="AG18" s="22">
        <v>0.5</v>
      </c>
      <c r="AH18" s="22">
        <v>0</v>
      </c>
      <c r="AI18" s="22">
        <v>0.5</v>
      </c>
      <c r="AJ18" s="22">
        <v>0.5</v>
      </c>
      <c r="AK18" s="22">
        <v>0.5</v>
      </c>
      <c r="AL18" s="22">
        <v>1</v>
      </c>
      <c r="AM18" s="114">
        <f t="shared" si="0"/>
        <v>21</v>
      </c>
      <c r="AN18" s="94">
        <f t="shared" si="1"/>
        <v>3.15</v>
      </c>
    </row>
    <row r="19" spans="1:40" ht="21">
      <c r="A19" s="27" t="s">
        <v>24</v>
      </c>
      <c r="B19" s="28">
        <v>1049730082</v>
      </c>
      <c r="C19" s="29">
        <v>2</v>
      </c>
      <c r="D19" s="29">
        <v>15</v>
      </c>
      <c r="E19" s="28">
        <v>1490501202476</v>
      </c>
      <c r="F19" s="27">
        <v>2</v>
      </c>
      <c r="G19" s="27">
        <v>99</v>
      </c>
      <c r="H19" s="79"/>
      <c r="I19" s="22">
        <v>1</v>
      </c>
      <c r="J19" s="22">
        <v>0</v>
      </c>
      <c r="K19" s="22">
        <v>1</v>
      </c>
      <c r="L19" s="22">
        <v>0</v>
      </c>
      <c r="M19" s="22">
        <v>1</v>
      </c>
      <c r="N19" s="22">
        <v>0</v>
      </c>
      <c r="O19" s="22">
        <v>1</v>
      </c>
      <c r="P19" s="22">
        <v>1</v>
      </c>
      <c r="Q19" s="22">
        <v>0</v>
      </c>
      <c r="R19" s="22">
        <v>0</v>
      </c>
      <c r="S19" s="22">
        <v>0</v>
      </c>
      <c r="T19" s="22">
        <v>1</v>
      </c>
      <c r="U19" s="22">
        <v>0</v>
      </c>
      <c r="V19" s="22">
        <v>1</v>
      </c>
      <c r="W19" s="22">
        <v>0</v>
      </c>
      <c r="X19" s="22">
        <v>0</v>
      </c>
      <c r="Y19" s="22">
        <v>0</v>
      </c>
      <c r="Z19" s="22">
        <v>1</v>
      </c>
      <c r="AA19" s="22">
        <v>1</v>
      </c>
      <c r="AB19" s="22">
        <v>0</v>
      </c>
      <c r="AC19" s="22">
        <v>1</v>
      </c>
      <c r="AD19" s="22">
        <v>1</v>
      </c>
      <c r="AE19" s="22">
        <v>3</v>
      </c>
      <c r="AF19" s="22">
        <v>3</v>
      </c>
      <c r="AG19" s="22">
        <v>1</v>
      </c>
      <c r="AH19" s="22">
        <v>0.5</v>
      </c>
      <c r="AI19" s="22">
        <v>0.5</v>
      </c>
      <c r="AJ19" s="22">
        <v>0.5</v>
      </c>
      <c r="AK19" s="22">
        <v>0.5</v>
      </c>
      <c r="AL19" s="22">
        <v>0</v>
      </c>
      <c r="AM19" s="114">
        <f t="shared" si="0"/>
        <v>20</v>
      </c>
      <c r="AN19" s="94">
        <f t="shared" si="1"/>
        <v>3</v>
      </c>
    </row>
    <row r="20" spans="1:40" ht="21">
      <c r="A20" s="27" t="s">
        <v>24</v>
      </c>
      <c r="B20" s="28">
        <v>1049730082</v>
      </c>
      <c r="C20" s="29">
        <v>2</v>
      </c>
      <c r="D20" s="29">
        <v>16</v>
      </c>
      <c r="E20" s="28">
        <v>1490101223425</v>
      </c>
      <c r="F20" s="27">
        <v>2</v>
      </c>
      <c r="G20" s="27">
        <v>99</v>
      </c>
      <c r="H20" s="79"/>
      <c r="I20" s="22">
        <v>1</v>
      </c>
      <c r="J20" s="22">
        <v>0</v>
      </c>
      <c r="K20" s="22">
        <v>1</v>
      </c>
      <c r="L20" s="22">
        <v>0</v>
      </c>
      <c r="M20" s="22">
        <v>0</v>
      </c>
      <c r="N20" s="22">
        <v>0</v>
      </c>
      <c r="O20" s="22">
        <v>1</v>
      </c>
      <c r="P20" s="22">
        <v>1</v>
      </c>
      <c r="Q20" s="22">
        <v>0</v>
      </c>
      <c r="R20" s="22">
        <v>0</v>
      </c>
      <c r="S20" s="22">
        <v>1</v>
      </c>
      <c r="T20" s="22">
        <v>0</v>
      </c>
      <c r="U20" s="22">
        <v>0</v>
      </c>
      <c r="V20" s="22">
        <v>1</v>
      </c>
      <c r="W20" s="22">
        <v>0</v>
      </c>
      <c r="X20" s="22">
        <v>0</v>
      </c>
      <c r="Y20" s="22">
        <v>1</v>
      </c>
      <c r="Z20" s="22">
        <v>1</v>
      </c>
      <c r="AA20" s="22">
        <v>0</v>
      </c>
      <c r="AB20" s="22">
        <v>0</v>
      </c>
      <c r="AC20" s="22">
        <v>1</v>
      </c>
      <c r="AD20" s="22">
        <v>1</v>
      </c>
      <c r="AE20" s="22">
        <v>2</v>
      </c>
      <c r="AF20" s="22">
        <v>3</v>
      </c>
      <c r="AG20" s="22">
        <v>1</v>
      </c>
      <c r="AH20" s="22">
        <v>0.5</v>
      </c>
      <c r="AI20" s="22">
        <v>0.5</v>
      </c>
      <c r="AJ20" s="22">
        <v>0.5</v>
      </c>
      <c r="AK20" s="22">
        <v>0.5</v>
      </c>
      <c r="AL20" s="22">
        <v>0</v>
      </c>
      <c r="AM20" s="114">
        <f t="shared" si="0"/>
        <v>18</v>
      </c>
      <c r="AN20" s="94">
        <f t="shared" si="1"/>
        <v>2.7</v>
      </c>
    </row>
    <row r="21" spans="1:40" ht="21">
      <c r="A21" s="27" t="s">
        <v>24</v>
      </c>
      <c r="B21" s="28">
        <v>1049730082</v>
      </c>
      <c r="C21" s="29">
        <v>2</v>
      </c>
      <c r="D21" s="29">
        <v>17</v>
      </c>
      <c r="E21" s="28">
        <v>1490501202921</v>
      </c>
      <c r="F21" s="27">
        <v>2</v>
      </c>
      <c r="G21" s="27">
        <v>99</v>
      </c>
      <c r="H21" s="79"/>
      <c r="I21" s="22">
        <v>0</v>
      </c>
      <c r="J21" s="22">
        <v>1</v>
      </c>
      <c r="K21" s="22">
        <v>1</v>
      </c>
      <c r="L21" s="22">
        <v>1</v>
      </c>
      <c r="M21" s="22">
        <v>0</v>
      </c>
      <c r="N21" s="22">
        <v>0</v>
      </c>
      <c r="O21" s="22">
        <v>1</v>
      </c>
      <c r="P21" s="22">
        <v>1</v>
      </c>
      <c r="Q21" s="22">
        <v>1</v>
      </c>
      <c r="R21" s="22">
        <v>0</v>
      </c>
      <c r="S21" s="22">
        <v>0</v>
      </c>
      <c r="T21" s="22">
        <v>0</v>
      </c>
      <c r="U21" s="22">
        <v>0</v>
      </c>
      <c r="V21" s="22">
        <v>1</v>
      </c>
      <c r="W21" s="22">
        <v>1</v>
      </c>
      <c r="X21" s="22">
        <v>0</v>
      </c>
      <c r="Y21" s="22">
        <v>0</v>
      </c>
      <c r="Z21" s="22">
        <v>1</v>
      </c>
      <c r="AA21" s="22">
        <v>1</v>
      </c>
      <c r="AB21" s="22">
        <v>1</v>
      </c>
      <c r="AC21" s="22">
        <v>1</v>
      </c>
      <c r="AD21" s="22">
        <v>0</v>
      </c>
      <c r="AE21" s="22">
        <v>2</v>
      </c>
      <c r="AF21" s="22">
        <v>4</v>
      </c>
      <c r="AG21" s="22">
        <v>0.5</v>
      </c>
      <c r="AH21" s="22">
        <v>0.5</v>
      </c>
      <c r="AI21" s="22">
        <v>0.5</v>
      </c>
      <c r="AJ21" s="22">
        <v>0.5</v>
      </c>
      <c r="AK21" s="22">
        <v>0.5</v>
      </c>
      <c r="AL21" s="22">
        <v>0.5</v>
      </c>
      <c r="AM21" s="114">
        <f t="shared" si="0"/>
        <v>21</v>
      </c>
      <c r="AN21" s="94">
        <f t="shared" si="1"/>
        <v>3.15</v>
      </c>
    </row>
    <row r="22" spans="1:40" ht="21">
      <c r="A22" s="27" t="s">
        <v>24</v>
      </c>
      <c r="B22" s="28">
        <v>1049730082</v>
      </c>
      <c r="C22" s="29">
        <v>2</v>
      </c>
      <c r="D22" s="29">
        <v>18</v>
      </c>
      <c r="E22" s="28">
        <v>1219800440344</v>
      </c>
      <c r="F22" s="27">
        <v>2</v>
      </c>
      <c r="G22" s="27">
        <v>99</v>
      </c>
      <c r="H22" s="79"/>
      <c r="I22" s="22">
        <v>1</v>
      </c>
      <c r="J22" s="22">
        <v>0</v>
      </c>
      <c r="K22" s="22">
        <v>0</v>
      </c>
      <c r="L22" s="22">
        <v>1</v>
      </c>
      <c r="M22" s="22">
        <v>0</v>
      </c>
      <c r="N22" s="22">
        <v>0</v>
      </c>
      <c r="O22" s="22">
        <v>0</v>
      </c>
      <c r="P22" s="22">
        <v>1</v>
      </c>
      <c r="Q22" s="22">
        <v>0</v>
      </c>
      <c r="R22" s="22">
        <v>0</v>
      </c>
      <c r="S22" s="22">
        <v>1</v>
      </c>
      <c r="T22" s="22">
        <v>1</v>
      </c>
      <c r="U22" s="22">
        <v>1</v>
      </c>
      <c r="V22" s="22">
        <v>0</v>
      </c>
      <c r="W22" s="22">
        <v>1</v>
      </c>
      <c r="X22" s="22">
        <v>1</v>
      </c>
      <c r="Y22" s="22">
        <v>0</v>
      </c>
      <c r="Z22" s="22">
        <v>1</v>
      </c>
      <c r="AA22" s="22">
        <v>1</v>
      </c>
      <c r="AB22" s="22">
        <v>0</v>
      </c>
      <c r="AC22" s="22">
        <v>0</v>
      </c>
      <c r="AD22" s="22">
        <v>1</v>
      </c>
      <c r="AE22" s="22">
        <v>3</v>
      </c>
      <c r="AF22" s="22">
        <v>3</v>
      </c>
      <c r="AG22" s="22">
        <v>0.5</v>
      </c>
      <c r="AH22" s="22">
        <v>0.5</v>
      </c>
      <c r="AI22" s="22">
        <v>0.5</v>
      </c>
      <c r="AJ22" s="22">
        <v>0.5</v>
      </c>
      <c r="AK22" s="22">
        <v>0.5</v>
      </c>
      <c r="AL22" s="22">
        <v>0.5</v>
      </c>
      <c r="AM22" s="114">
        <f t="shared" si="0"/>
        <v>20</v>
      </c>
      <c r="AN22" s="94">
        <f t="shared" si="1"/>
        <v>3</v>
      </c>
    </row>
    <row r="23" spans="1:40" ht="21">
      <c r="A23" s="27" t="s">
        <v>24</v>
      </c>
      <c r="B23" s="28">
        <v>1049730082</v>
      </c>
      <c r="C23" s="29">
        <v>2</v>
      </c>
      <c r="D23" s="29">
        <v>19</v>
      </c>
      <c r="E23" s="28">
        <v>1104700085034</v>
      </c>
      <c r="F23" s="27">
        <v>2</v>
      </c>
      <c r="G23" s="27">
        <v>99</v>
      </c>
      <c r="H23" s="79"/>
      <c r="I23" s="22">
        <v>1</v>
      </c>
      <c r="J23" s="22">
        <v>0</v>
      </c>
      <c r="K23" s="22">
        <v>0</v>
      </c>
      <c r="L23" s="22">
        <v>1</v>
      </c>
      <c r="M23" s="22">
        <v>0</v>
      </c>
      <c r="N23" s="22">
        <v>1</v>
      </c>
      <c r="O23" s="22">
        <v>1</v>
      </c>
      <c r="P23" s="22">
        <v>1</v>
      </c>
      <c r="Q23" s="22">
        <v>0</v>
      </c>
      <c r="R23" s="22">
        <v>0</v>
      </c>
      <c r="S23" s="22">
        <v>0</v>
      </c>
      <c r="T23" s="22">
        <v>1</v>
      </c>
      <c r="U23" s="22">
        <v>1</v>
      </c>
      <c r="V23" s="22">
        <v>0</v>
      </c>
      <c r="W23" s="22">
        <v>0</v>
      </c>
      <c r="X23" s="22">
        <v>0</v>
      </c>
      <c r="Y23" s="22">
        <v>0</v>
      </c>
      <c r="Z23" s="22">
        <v>1</v>
      </c>
      <c r="AA23" s="22">
        <v>0</v>
      </c>
      <c r="AB23" s="22">
        <v>0</v>
      </c>
      <c r="AC23" s="22">
        <v>0</v>
      </c>
      <c r="AD23" s="22">
        <v>0</v>
      </c>
      <c r="AE23" s="22">
        <v>2</v>
      </c>
      <c r="AF23" s="22">
        <v>4</v>
      </c>
      <c r="AG23" s="22">
        <v>1</v>
      </c>
      <c r="AH23" s="22">
        <v>0.5</v>
      </c>
      <c r="AI23" s="22">
        <v>0.5</v>
      </c>
      <c r="AJ23" s="22">
        <v>0.5</v>
      </c>
      <c r="AK23" s="22">
        <v>0.5</v>
      </c>
      <c r="AL23" s="22">
        <v>1</v>
      </c>
      <c r="AM23" s="114">
        <f t="shared" si="0"/>
        <v>18</v>
      </c>
      <c r="AN23" s="94">
        <f t="shared" si="1"/>
        <v>2.7</v>
      </c>
    </row>
    <row r="24" spans="1:40" ht="21">
      <c r="A24" s="88"/>
      <c r="B24" s="89"/>
      <c r="C24" s="99"/>
      <c r="D24" s="99"/>
      <c r="E24" s="89"/>
      <c r="F24" s="88"/>
      <c r="G24" s="88"/>
      <c r="H24" s="112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116">
        <f>AVERAGE(AM6:AM23)</f>
        <v>20.75</v>
      </c>
      <c r="AN24" s="117" t="s">
        <v>66</v>
      </c>
    </row>
    <row r="25" spans="1:40" ht="21">
      <c r="A25" s="88"/>
      <c r="B25" s="89"/>
      <c r="C25" s="99"/>
      <c r="D25" s="99"/>
      <c r="E25" s="89"/>
      <c r="F25" s="88"/>
      <c r="G25" s="88"/>
      <c r="H25" s="112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115">
        <f>STDEV(AM6:AM23)</f>
        <v>3.610646023342963</v>
      </c>
      <c r="AN25" s="98" t="s">
        <v>69</v>
      </c>
    </row>
    <row r="26" spans="40:54" s="32" customFormat="1" ht="21"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</row>
    <row r="27" spans="40:54" s="32" customFormat="1" ht="21"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</row>
    <row r="28" spans="40:54" s="32" customFormat="1" ht="21"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</row>
    <row r="29" spans="40:54" s="32" customFormat="1" ht="21"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</row>
    <row r="30" spans="40:54" s="32" customFormat="1" ht="21"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</row>
    <row r="31" spans="40:54" s="32" customFormat="1" ht="21"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</row>
    <row r="32" spans="40:54" s="32" customFormat="1" ht="21"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</row>
    <row r="33" spans="40:54" s="32" customFormat="1" ht="21"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</row>
    <row r="34" spans="40:54" s="32" customFormat="1" ht="21"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</row>
    <row r="35" spans="40:54" s="32" customFormat="1" ht="21"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</row>
    <row r="36" spans="40:54" s="32" customFormat="1" ht="21"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</row>
  </sheetData>
  <sheetProtection/>
  <mergeCells count="11">
    <mergeCell ref="G3:G5"/>
    <mergeCell ref="H3:AL3"/>
    <mergeCell ref="AM3:AM4"/>
    <mergeCell ref="AN3:AN4"/>
    <mergeCell ref="A2:AN2"/>
    <mergeCell ref="A3:A5"/>
    <mergeCell ref="B3:B5"/>
    <mergeCell ref="C3:C5"/>
    <mergeCell ref="D3:D5"/>
    <mergeCell ref="E3:E5"/>
    <mergeCell ref="F3:F5"/>
  </mergeCells>
  <conditionalFormatting sqref="AM6:AM25">
    <cfRule type="cellIs" priority="41" dxfId="1" operator="equal">
      <formula>'ภาษาไทย ป.5'!#REF!</formula>
    </cfRule>
    <cfRule type="cellIs" priority="42" dxfId="2" operator="equal">
      <formula>'ภาษาไทย ป.5'!#REF!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O27"/>
  <sheetViews>
    <sheetView zoomScale="41" zoomScaleNormal="41" zoomScalePageLayoutView="0" workbookViewId="0" topLeftCell="A7">
      <selection activeCell="AF32" sqref="AF32"/>
    </sheetView>
  </sheetViews>
  <sheetFormatPr defaultColWidth="8.57421875" defaultRowHeight="15"/>
  <cols>
    <col min="1" max="2" width="13.421875" style="12" customWidth="1"/>
    <col min="3" max="3" width="7.421875" style="12" customWidth="1"/>
    <col min="4" max="4" width="5.28125" style="12" customWidth="1"/>
    <col min="5" max="5" width="22.140625" style="12" customWidth="1"/>
    <col min="6" max="6" width="5.140625" style="12" customWidth="1"/>
    <col min="7" max="7" width="10.421875" style="12" customWidth="1"/>
    <col min="8" max="8" width="8.57421875" style="12" customWidth="1"/>
    <col min="9" max="38" width="5.57421875" style="12" customWidth="1"/>
    <col min="39" max="39" width="6.421875" style="12" customWidth="1"/>
    <col min="40" max="40" width="14.57421875" style="8" customWidth="1"/>
    <col min="41" max="42" width="11.57421875" style="8" customWidth="1"/>
    <col min="43" max="46" width="5.57421875" style="8" customWidth="1"/>
    <col min="47" max="54" width="8.57421875" style="8" customWidth="1"/>
  </cols>
  <sheetData>
    <row r="1" spans="1:40" ht="23.25">
      <c r="A1" s="132" t="s">
        <v>65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</row>
    <row r="2" spans="1:40" ht="26.2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</row>
    <row r="3" spans="1:40" ht="21">
      <c r="A3" s="175" t="s">
        <v>2</v>
      </c>
      <c r="B3" s="180" t="s">
        <v>3</v>
      </c>
      <c r="C3" s="153" t="s">
        <v>4</v>
      </c>
      <c r="D3" s="180" t="s">
        <v>5</v>
      </c>
      <c r="E3" s="180" t="s">
        <v>20</v>
      </c>
      <c r="F3" s="180" t="s">
        <v>6</v>
      </c>
      <c r="G3" s="180" t="s">
        <v>7</v>
      </c>
      <c r="H3" s="157" t="s">
        <v>21</v>
      </c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75" t="s">
        <v>9</v>
      </c>
      <c r="AN3" s="150" t="s">
        <v>10</v>
      </c>
    </row>
    <row r="4" spans="1:40" ht="21">
      <c r="A4" s="181"/>
      <c r="B4" s="180"/>
      <c r="C4" s="154"/>
      <c r="D4" s="180"/>
      <c r="E4" s="180"/>
      <c r="F4" s="180"/>
      <c r="G4" s="180"/>
      <c r="H4" s="5" t="s">
        <v>11</v>
      </c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>
        <v>8</v>
      </c>
      <c r="Q4" s="6">
        <v>9</v>
      </c>
      <c r="R4" s="6">
        <v>10</v>
      </c>
      <c r="S4" s="6">
        <v>11</v>
      </c>
      <c r="T4" s="6">
        <v>12</v>
      </c>
      <c r="U4" s="6">
        <v>13</v>
      </c>
      <c r="V4" s="6">
        <v>14</v>
      </c>
      <c r="W4" s="6">
        <v>15</v>
      </c>
      <c r="X4" s="6">
        <v>16</v>
      </c>
      <c r="Y4" s="6">
        <v>17</v>
      </c>
      <c r="Z4" s="6">
        <v>18</v>
      </c>
      <c r="AA4" s="6">
        <v>19</v>
      </c>
      <c r="AB4" s="6">
        <v>20</v>
      </c>
      <c r="AC4" s="6">
        <v>21</v>
      </c>
      <c r="AD4" s="6">
        <v>22</v>
      </c>
      <c r="AE4" s="6">
        <v>23</v>
      </c>
      <c r="AF4" s="6">
        <v>24</v>
      </c>
      <c r="AG4" s="6">
        <v>25</v>
      </c>
      <c r="AH4" s="6">
        <v>26</v>
      </c>
      <c r="AI4" s="6">
        <v>27</v>
      </c>
      <c r="AJ4" s="6">
        <v>28</v>
      </c>
      <c r="AK4" s="6">
        <v>29</v>
      </c>
      <c r="AL4" s="6">
        <v>30</v>
      </c>
      <c r="AM4" s="176"/>
      <c r="AN4" s="151"/>
    </row>
    <row r="5" spans="1:40" ht="21">
      <c r="A5" s="176"/>
      <c r="B5" s="180"/>
      <c r="C5" s="155"/>
      <c r="D5" s="180"/>
      <c r="E5" s="180"/>
      <c r="F5" s="180"/>
      <c r="G5" s="180"/>
      <c r="H5" s="7" t="s">
        <v>12</v>
      </c>
      <c r="I5" s="76">
        <v>1</v>
      </c>
      <c r="J5" s="76">
        <v>1</v>
      </c>
      <c r="K5" s="76">
        <v>1</v>
      </c>
      <c r="L5" s="76">
        <v>1</v>
      </c>
      <c r="M5" s="76">
        <v>1</v>
      </c>
      <c r="N5" s="76">
        <v>1</v>
      </c>
      <c r="O5" s="76">
        <v>1</v>
      </c>
      <c r="P5" s="76">
        <v>1</v>
      </c>
      <c r="Q5" s="76">
        <v>1</v>
      </c>
      <c r="R5" s="76">
        <v>1</v>
      </c>
      <c r="S5" s="76">
        <v>1</v>
      </c>
      <c r="T5" s="76">
        <v>1</v>
      </c>
      <c r="U5" s="76">
        <v>1</v>
      </c>
      <c r="V5" s="76">
        <v>1</v>
      </c>
      <c r="W5" s="76">
        <v>1</v>
      </c>
      <c r="X5" s="76">
        <v>1</v>
      </c>
      <c r="Y5" s="76">
        <v>1</v>
      </c>
      <c r="Z5" s="76">
        <v>1</v>
      </c>
      <c r="AA5" s="76">
        <v>1</v>
      </c>
      <c r="AB5" s="76">
        <v>1</v>
      </c>
      <c r="AC5" s="14">
        <v>2</v>
      </c>
      <c r="AD5" s="14">
        <v>2</v>
      </c>
      <c r="AE5" s="14">
        <v>2</v>
      </c>
      <c r="AF5" s="14">
        <v>2</v>
      </c>
      <c r="AG5" s="14">
        <v>2</v>
      </c>
      <c r="AH5" s="77">
        <v>2</v>
      </c>
      <c r="AI5" s="77">
        <v>2</v>
      </c>
      <c r="AJ5" s="77">
        <v>2</v>
      </c>
      <c r="AK5" s="77">
        <v>2</v>
      </c>
      <c r="AL5" s="77">
        <v>2</v>
      </c>
      <c r="AM5" s="6">
        <f>SUM(I5:AL5)</f>
        <v>40</v>
      </c>
      <c r="AN5" s="16" t="s">
        <v>13</v>
      </c>
    </row>
    <row r="6" spans="1:40" ht="21">
      <c r="A6" s="25" t="s">
        <v>24</v>
      </c>
      <c r="B6" s="26">
        <v>1049730082</v>
      </c>
      <c r="C6" s="24">
        <v>2</v>
      </c>
      <c r="D6" s="24">
        <v>1</v>
      </c>
      <c r="E6" s="26">
        <v>1490501201488</v>
      </c>
      <c r="F6" s="25">
        <v>1</v>
      </c>
      <c r="G6" s="25">
        <v>99</v>
      </c>
      <c r="H6" s="80"/>
      <c r="I6" s="21">
        <v>0</v>
      </c>
      <c r="J6" s="21">
        <v>0</v>
      </c>
      <c r="K6" s="21">
        <v>1</v>
      </c>
      <c r="L6" s="21">
        <v>1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1</v>
      </c>
      <c r="V6" s="21">
        <v>0</v>
      </c>
      <c r="W6" s="21">
        <v>1</v>
      </c>
      <c r="X6" s="21">
        <v>0</v>
      </c>
      <c r="Y6" s="21">
        <v>0</v>
      </c>
      <c r="Z6" s="21">
        <v>1</v>
      </c>
      <c r="AA6" s="21">
        <v>0</v>
      </c>
      <c r="AB6" s="21">
        <v>0</v>
      </c>
      <c r="AC6" s="21">
        <v>1</v>
      </c>
      <c r="AD6" s="21">
        <v>5</v>
      </c>
      <c r="AE6" s="21">
        <v>0</v>
      </c>
      <c r="AF6" s="21">
        <v>0</v>
      </c>
      <c r="AG6" s="21">
        <v>1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114">
        <f aca="true" t="shared" si="0" ref="AM6:AM23">IF(H6="ขาดสอบ","-",SUM(I6:AL6))</f>
        <v>12</v>
      </c>
      <c r="AN6" s="94">
        <f aca="true" t="shared" si="1" ref="AN6:AN23">IF(H6="ขาดสอบ","ขาดสอบ",6*AM6/$AM$5)</f>
        <v>1.8</v>
      </c>
    </row>
    <row r="7" spans="1:40" ht="21">
      <c r="A7" s="27" t="s">
        <v>24</v>
      </c>
      <c r="B7" s="28">
        <v>1049730082</v>
      </c>
      <c r="C7" s="29">
        <v>2</v>
      </c>
      <c r="D7" s="29">
        <v>2</v>
      </c>
      <c r="E7" s="28">
        <v>1490501201950</v>
      </c>
      <c r="F7" s="27">
        <v>1</v>
      </c>
      <c r="G7" s="27">
        <v>99</v>
      </c>
      <c r="H7" s="79"/>
      <c r="I7" s="22">
        <v>0</v>
      </c>
      <c r="J7" s="22">
        <v>0</v>
      </c>
      <c r="K7" s="22">
        <v>1</v>
      </c>
      <c r="L7" s="22">
        <v>1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1</v>
      </c>
      <c r="S7" s="22">
        <v>0</v>
      </c>
      <c r="T7" s="22">
        <v>0</v>
      </c>
      <c r="U7" s="22">
        <v>1</v>
      </c>
      <c r="V7" s="22">
        <v>0</v>
      </c>
      <c r="W7" s="22">
        <v>0</v>
      </c>
      <c r="X7" s="22">
        <v>1</v>
      </c>
      <c r="Y7" s="22">
        <v>0</v>
      </c>
      <c r="Z7" s="22">
        <v>0</v>
      </c>
      <c r="AA7" s="22">
        <v>0</v>
      </c>
      <c r="AB7" s="22">
        <v>0</v>
      </c>
      <c r="AC7" s="22">
        <v>2</v>
      </c>
      <c r="AD7" s="22">
        <v>2</v>
      </c>
      <c r="AE7" s="22">
        <v>0.5</v>
      </c>
      <c r="AF7" s="22">
        <v>1.5</v>
      </c>
      <c r="AG7" s="22">
        <v>0.5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114">
        <f t="shared" si="0"/>
        <v>11.5</v>
      </c>
      <c r="AN7" s="94">
        <f t="shared" si="1"/>
        <v>1.725</v>
      </c>
    </row>
    <row r="8" spans="1:40" ht="21">
      <c r="A8" s="27" t="s">
        <v>24</v>
      </c>
      <c r="B8" s="28">
        <v>1049730082</v>
      </c>
      <c r="C8" s="29">
        <v>2</v>
      </c>
      <c r="D8" s="29">
        <v>3</v>
      </c>
      <c r="E8" s="28">
        <v>1490501201828</v>
      </c>
      <c r="F8" s="27">
        <v>1</v>
      </c>
      <c r="G8" s="27">
        <v>99</v>
      </c>
      <c r="H8" s="79"/>
      <c r="I8" s="22">
        <v>0</v>
      </c>
      <c r="J8" s="22">
        <v>0</v>
      </c>
      <c r="K8" s="22">
        <v>0</v>
      </c>
      <c r="L8" s="22">
        <v>1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1</v>
      </c>
      <c r="S8" s="22">
        <v>0</v>
      </c>
      <c r="T8" s="22">
        <v>0</v>
      </c>
      <c r="U8" s="22">
        <v>0</v>
      </c>
      <c r="V8" s="22">
        <v>0</v>
      </c>
      <c r="W8" s="22">
        <v>1</v>
      </c>
      <c r="X8" s="22">
        <v>0</v>
      </c>
      <c r="Y8" s="22">
        <v>0</v>
      </c>
      <c r="Z8" s="22">
        <v>1</v>
      </c>
      <c r="AA8" s="22">
        <v>0</v>
      </c>
      <c r="AB8" s="22">
        <v>0</v>
      </c>
      <c r="AC8" s="22">
        <v>0.5</v>
      </c>
      <c r="AD8" s="22">
        <v>1.5</v>
      </c>
      <c r="AE8" s="22">
        <v>1</v>
      </c>
      <c r="AF8" s="22">
        <v>1</v>
      </c>
      <c r="AG8" s="22">
        <v>1.5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114">
        <f t="shared" si="0"/>
        <v>9.5</v>
      </c>
      <c r="AN8" s="94">
        <f t="shared" si="1"/>
        <v>1.425</v>
      </c>
    </row>
    <row r="9" spans="1:40" ht="21">
      <c r="A9" s="27" t="s">
        <v>24</v>
      </c>
      <c r="B9" s="28">
        <v>1049730082</v>
      </c>
      <c r="C9" s="29">
        <v>2</v>
      </c>
      <c r="D9" s="29">
        <v>4</v>
      </c>
      <c r="E9" s="28">
        <v>1499900443491</v>
      </c>
      <c r="F9" s="27">
        <v>1</v>
      </c>
      <c r="G9" s="27">
        <v>12</v>
      </c>
      <c r="H9" s="79"/>
      <c r="I9" s="22">
        <v>0</v>
      </c>
      <c r="J9" s="22">
        <v>0</v>
      </c>
      <c r="K9" s="22">
        <v>0</v>
      </c>
      <c r="L9" s="22">
        <v>1</v>
      </c>
      <c r="M9" s="22">
        <v>0</v>
      </c>
      <c r="N9" s="22">
        <v>1</v>
      </c>
      <c r="O9" s="22">
        <v>0</v>
      </c>
      <c r="P9" s="22">
        <v>0</v>
      </c>
      <c r="Q9" s="22">
        <v>1</v>
      </c>
      <c r="R9" s="22">
        <v>1</v>
      </c>
      <c r="S9" s="22">
        <v>0</v>
      </c>
      <c r="T9" s="22">
        <v>1</v>
      </c>
      <c r="U9" s="22">
        <v>1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1</v>
      </c>
      <c r="AC9" s="22">
        <v>1</v>
      </c>
      <c r="AD9" s="22">
        <v>1.5</v>
      </c>
      <c r="AE9" s="22">
        <v>1</v>
      </c>
      <c r="AF9" s="22">
        <v>1</v>
      </c>
      <c r="AG9" s="22">
        <v>1.5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114">
        <f t="shared" si="0"/>
        <v>13</v>
      </c>
      <c r="AN9" s="94">
        <f t="shared" si="1"/>
        <v>1.95</v>
      </c>
    </row>
    <row r="10" spans="1:40" ht="21">
      <c r="A10" s="27" t="s">
        <v>24</v>
      </c>
      <c r="B10" s="28">
        <v>1049730082</v>
      </c>
      <c r="C10" s="29">
        <v>2</v>
      </c>
      <c r="D10" s="29">
        <v>5</v>
      </c>
      <c r="E10" s="28">
        <v>1490501202328</v>
      </c>
      <c r="F10" s="27">
        <v>1</v>
      </c>
      <c r="G10" s="27">
        <v>12</v>
      </c>
      <c r="H10" s="79"/>
      <c r="I10" s="22">
        <v>0</v>
      </c>
      <c r="J10" s="22">
        <v>0</v>
      </c>
      <c r="K10" s="22">
        <v>0</v>
      </c>
      <c r="L10" s="22">
        <v>1</v>
      </c>
      <c r="M10" s="22">
        <v>0</v>
      </c>
      <c r="N10" s="22">
        <v>0</v>
      </c>
      <c r="O10" s="22">
        <v>0</v>
      </c>
      <c r="P10" s="22">
        <v>1</v>
      </c>
      <c r="Q10" s="22">
        <v>0</v>
      </c>
      <c r="R10" s="22">
        <v>0</v>
      </c>
      <c r="S10" s="22">
        <v>1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1</v>
      </c>
      <c r="Z10" s="22">
        <v>0</v>
      </c>
      <c r="AA10" s="22">
        <v>0</v>
      </c>
      <c r="AB10" s="22">
        <v>0</v>
      </c>
      <c r="AC10" s="22">
        <v>1.5</v>
      </c>
      <c r="AD10" s="22">
        <v>1.5</v>
      </c>
      <c r="AE10" s="22">
        <v>0.5</v>
      </c>
      <c r="AF10" s="22">
        <v>0.5</v>
      </c>
      <c r="AG10" s="22">
        <v>0.5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114">
        <f t="shared" si="0"/>
        <v>8.5</v>
      </c>
      <c r="AN10" s="94">
        <f t="shared" si="1"/>
        <v>1.275</v>
      </c>
    </row>
    <row r="11" spans="1:40" ht="21">
      <c r="A11" s="27" t="s">
        <v>24</v>
      </c>
      <c r="B11" s="28">
        <v>1049730082</v>
      </c>
      <c r="C11" s="29">
        <v>2</v>
      </c>
      <c r="D11" s="29">
        <v>7</v>
      </c>
      <c r="E11" s="28">
        <v>1499900438307</v>
      </c>
      <c r="F11" s="27">
        <v>1</v>
      </c>
      <c r="G11" s="27">
        <v>12</v>
      </c>
      <c r="H11" s="79"/>
      <c r="I11" s="22">
        <v>0</v>
      </c>
      <c r="J11" s="22">
        <v>0</v>
      </c>
      <c r="K11" s="22">
        <v>1</v>
      </c>
      <c r="L11" s="22">
        <v>1</v>
      </c>
      <c r="M11" s="22">
        <v>1</v>
      </c>
      <c r="N11" s="22">
        <v>0</v>
      </c>
      <c r="O11" s="22">
        <v>1</v>
      </c>
      <c r="P11" s="22">
        <v>0</v>
      </c>
      <c r="Q11" s="22">
        <v>0</v>
      </c>
      <c r="R11" s="22">
        <v>0</v>
      </c>
      <c r="S11" s="22">
        <v>1</v>
      </c>
      <c r="T11" s="22">
        <v>0</v>
      </c>
      <c r="U11" s="22">
        <v>0</v>
      </c>
      <c r="V11" s="22">
        <v>0</v>
      </c>
      <c r="W11" s="22">
        <v>1</v>
      </c>
      <c r="X11" s="22">
        <v>1</v>
      </c>
      <c r="Y11" s="22">
        <v>1</v>
      </c>
      <c r="Z11" s="22">
        <v>1</v>
      </c>
      <c r="AA11" s="22">
        <v>0</v>
      </c>
      <c r="AB11" s="22">
        <v>1</v>
      </c>
      <c r="AC11" s="22">
        <v>1</v>
      </c>
      <c r="AD11" s="22">
        <v>2</v>
      </c>
      <c r="AE11" s="22">
        <v>1.5</v>
      </c>
      <c r="AF11" s="22">
        <v>1.5</v>
      </c>
      <c r="AG11" s="22">
        <v>1.5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114">
        <f t="shared" si="0"/>
        <v>17.5</v>
      </c>
      <c r="AN11" s="94">
        <f t="shared" si="1"/>
        <v>2.625</v>
      </c>
    </row>
    <row r="12" spans="1:40" ht="21">
      <c r="A12" s="27" t="s">
        <v>24</v>
      </c>
      <c r="B12" s="28">
        <v>1049730082</v>
      </c>
      <c r="C12" s="29">
        <v>2</v>
      </c>
      <c r="D12" s="29">
        <v>8</v>
      </c>
      <c r="E12" s="28">
        <v>1418000040497</v>
      </c>
      <c r="F12" s="27">
        <v>1</v>
      </c>
      <c r="G12" s="27">
        <v>12</v>
      </c>
      <c r="H12" s="79"/>
      <c r="I12" s="22">
        <v>0</v>
      </c>
      <c r="J12" s="22">
        <v>0</v>
      </c>
      <c r="K12" s="22">
        <v>0</v>
      </c>
      <c r="L12" s="22">
        <v>1</v>
      </c>
      <c r="M12" s="22">
        <v>0</v>
      </c>
      <c r="N12" s="22">
        <v>0</v>
      </c>
      <c r="O12" s="22">
        <v>0</v>
      </c>
      <c r="P12" s="22">
        <v>1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1</v>
      </c>
      <c r="W12" s="22">
        <v>0</v>
      </c>
      <c r="X12" s="22">
        <v>0</v>
      </c>
      <c r="Y12" s="22">
        <v>0</v>
      </c>
      <c r="Z12" s="22">
        <v>1</v>
      </c>
      <c r="AA12" s="22">
        <v>1</v>
      </c>
      <c r="AB12" s="22">
        <v>1</v>
      </c>
      <c r="AC12" s="22">
        <v>0</v>
      </c>
      <c r="AD12" s="22">
        <v>0.5</v>
      </c>
      <c r="AE12" s="22">
        <v>2</v>
      </c>
      <c r="AF12" s="22">
        <v>1</v>
      </c>
      <c r="AG12" s="22">
        <v>2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114">
        <f t="shared" si="0"/>
        <v>11.5</v>
      </c>
      <c r="AN12" s="94">
        <f t="shared" si="1"/>
        <v>1.725</v>
      </c>
    </row>
    <row r="13" spans="1:40" ht="21">
      <c r="A13" s="27" t="s">
        <v>24</v>
      </c>
      <c r="B13" s="28">
        <v>1049730082</v>
      </c>
      <c r="C13" s="29">
        <v>2</v>
      </c>
      <c r="D13" s="29">
        <v>9</v>
      </c>
      <c r="E13" s="28">
        <v>1490501202107</v>
      </c>
      <c r="F13" s="27">
        <v>2</v>
      </c>
      <c r="G13" s="27">
        <v>99</v>
      </c>
      <c r="H13" s="79"/>
      <c r="I13" s="22">
        <v>0</v>
      </c>
      <c r="J13" s="22">
        <v>0</v>
      </c>
      <c r="K13" s="22">
        <v>0</v>
      </c>
      <c r="L13" s="22">
        <v>0</v>
      </c>
      <c r="M13" s="22">
        <v>1</v>
      </c>
      <c r="N13" s="22">
        <v>1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1</v>
      </c>
      <c r="V13" s="22">
        <v>1</v>
      </c>
      <c r="W13" s="22">
        <v>1</v>
      </c>
      <c r="X13" s="22">
        <v>0</v>
      </c>
      <c r="Y13" s="22">
        <v>1</v>
      </c>
      <c r="Z13" s="22">
        <v>0</v>
      </c>
      <c r="AA13" s="22">
        <v>1</v>
      </c>
      <c r="AB13" s="22">
        <v>0</v>
      </c>
      <c r="AC13" s="22">
        <v>0</v>
      </c>
      <c r="AD13" s="22">
        <v>2</v>
      </c>
      <c r="AE13" s="22">
        <v>0.5</v>
      </c>
      <c r="AF13" s="22">
        <v>1</v>
      </c>
      <c r="AG13" s="22">
        <v>0.5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114">
        <f t="shared" si="0"/>
        <v>11</v>
      </c>
      <c r="AN13" s="94">
        <f t="shared" si="1"/>
        <v>1.65</v>
      </c>
    </row>
    <row r="14" spans="1:40" ht="21">
      <c r="A14" s="27" t="s">
        <v>24</v>
      </c>
      <c r="B14" s="28">
        <v>1049730082</v>
      </c>
      <c r="C14" s="29">
        <v>2</v>
      </c>
      <c r="D14" s="29">
        <v>10</v>
      </c>
      <c r="E14" s="28">
        <v>1490501204258</v>
      </c>
      <c r="F14" s="27">
        <v>2</v>
      </c>
      <c r="G14" s="27">
        <v>99</v>
      </c>
      <c r="H14" s="79"/>
      <c r="I14" s="22">
        <v>0</v>
      </c>
      <c r="J14" s="22">
        <v>0</v>
      </c>
      <c r="K14" s="22">
        <v>0</v>
      </c>
      <c r="L14" s="22">
        <v>1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1</v>
      </c>
      <c r="U14" s="22">
        <v>1</v>
      </c>
      <c r="V14" s="22">
        <v>1</v>
      </c>
      <c r="W14" s="22">
        <v>1</v>
      </c>
      <c r="X14" s="22">
        <v>1</v>
      </c>
      <c r="Y14" s="22">
        <v>0</v>
      </c>
      <c r="Z14" s="22">
        <v>1</v>
      </c>
      <c r="AA14" s="22">
        <v>0</v>
      </c>
      <c r="AB14" s="22">
        <v>0</v>
      </c>
      <c r="AC14" s="22">
        <v>1.5</v>
      </c>
      <c r="AD14" s="22">
        <v>1</v>
      </c>
      <c r="AE14" s="22">
        <v>1</v>
      </c>
      <c r="AF14" s="22">
        <v>1.5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114">
        <f t="shared" si="0"/>
        <v>12</v>
      </c>
      <c r="AN14" s="94">
        <f t="shared" si="1"/>
        <v>1.8</v>
      </c>
    </row>
    <row r="15" spans="1:40" ht="21">
      <c r="A15" s="27" t="s">
        <v>24</v>
      </c>
      <c r="B15" s="28">
        <v>1049730082</v>
      </c>
      <c r="C15" s="29">
        <v>2</v>
      </c>
      <c r="D15" s="29">
        <v>11</v>
      </c>
      <c r="E15" s="28">
        <v>1499900437335</v>
      </c>
      <c r="F15" s="27">
        <v>2</v>
      </c>
      <c r="G15" s="27">
        <v>99</v>
      </c>
      <c r="H15" s="79"/>
      <c r="I15" s="22">
        <v>0</v>
      </c>
      <c r="J15" s="22">
        <v>0</v>
      </c>
      <c r="K15" s="22">
        <v>1</v>
      </c>
      <c r="L15" s="22">
        <v>1</v>
      </c>
      <c r="M15" s="22">
        <v>1</v>
      </c>
      <c r="N15" s="22">
        <v>0</v>
      </c>
      <c r="O15" s="22">
        <v>0</v>
      </c>
      <c r="P15" s="22">
        <v>1</v>
      </c>
      <c r="Q15" s="22">
        <v>1</v>
      </c>
      <c r="R15" s="22">
        <v>0</v>
      </c>
      <c r="S15" s="22">
        <v>0</v>
      </c>
      <c r="T15" s="22">
        <v>0</v>
      </c>
      <c r="U15" s="22">
        <v>0</v>
      </c>
      <c r="V15" s="22">
        <v>1</v>
      </c>
      <c r="W15" s="22">
        <v>0</v>
      </c>
      <c r="X15" s="22">
        <v>1</v>
      </c>
      <c r="Y15" s="22">
        <v>1</v>
      </c>
      <c r="Z15" s="22">
        <v>0</v>
      </c>
      <c r="AA15" s="22">
        <v>1</v>
      </c>
      <c r="AB15" s="22">
        <v>0</v>
      </c>
      <c r="AC15" s="22">
        <v>1.5</v>
      </c>
      <c r="AD15" s="22">
        <v>0</v>
      </c>
      <c r="AE15" s="22">
        <v>1</v>
      </c>
      <c r="AF15" s="22">
        <v>1</v>
      </c>
      <c r="AG15" s="22">
        <v>1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114">
        <f t="shared" si="0"/>
        <v>13.5</v>
      </c>
      <c r="AN15" s="94">
        <f t="shared" si="1"/>
        <v>2.025</v>
      </c>
    </row>
    <row r="16" spans="1:40" ht="21">
      <c r="A16" s="27" t="s">
        <v>24</v>
      </c>
      <c r="B16" s="28">
        <v>1049730082</v>
      </c>
      <c r="C16" s="29">
        <v>2</v>
      </c>
      <c r="D16" s="29">
        <v>12</v>
      </c>
      <c r="E16" s="28">
        <v>1499900428107</v>
      </c>
      <c r="F16" s="27">
        <v>2</v>
      </c>
      <c r="G16" s="27">
        <v>99</v>
      </c>
      <c r="H16" s="79"/>
      <c r="I16" s="22">
        <v>1</v>
      </c>
      <c r="J16" s="22">
        <v>0</v>
      </c>
      <c r="K16" s="22">
        <v>1</v>
      </c>
      <c r="L16" s="22">
        <v>1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1</v>
      </c>
      <c r="V16" s="22">
        <v>0</v>
      </c>
      <c r="W16" s="22">
        <v>0</v>
      </c>
      <c r="X16" s="22">
        <v>0</v>
      </c>
      <c r="Y16" s="22">
        <v>1</v>
      </c>
      <c r="Z16" s="22">
        <v>0</v>
      </c>
      <c r="AA16" s="22">
        <v>0</v>
      </c>
      <c r="AB16" s="22">
        <v>0</v>
      </c>
      <c r="AC16" s="22">
        <v>1.5</v>
      </c>
      <c r="AD16" s="22">
        <v>2</v>
      </c>
      <c r="AE16" s="22">
        <v>0.5</v>
      </c>
      <c r="AF16" s="22">
        <v>0.5</v>
      </c>
      <c r="AG16" s="22">
        <v>0.5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114">
        <f t="shared" si="0"/>
        <v>10</v>
      </c>
      <c r="AN16" s="94">
        <f t="shared" si="1"/>
        <v>1.5</v>
      </c>
    </row>
    <row r="17" spans="1:40" ht="21">
      <c r="A17" s="27" t="s">
        <v>24</v>
      </c>
      <c r="B17" s="28">
        <v>1049730082</v>
      </c>
      <c r="C17" s="29">
        <v>2</v>
      </c>
      <c r="D17" s="29">
        <v>13</v>
      </c>
      <c r="E17" s="28">
        <v>1490501201704</v>
      </c>
      <c r="F17" s="27">
        <v>2</v>
      </c>
      <c r="G17" s="27">
        <v>99</v>
      </c>
      <c r="H17" s="79"/>
      <c r="I17" s="22">
        <v>0</v>
      </c>
      <c r="J17" s="22">
        <v>0</v>
      </c>
      <c r="K17" s="22">
        <v>0</v>
      </c>
      <c r="L17" s="22">
        <v>1</v>
      </c>
      <c r="M17" s="22">
        <v>0</v>
      </c>
      <c r="N17" s="22">
        <v>0</v>
      </c>
      <c r="O17" s="22">
        <v>0</v>
      </c>
      <c r="P17" s="22">
        <v>1</v>
      </c>
      <c r="Q17" s="22">
        <v>0</v>
      </c>
      <c r="R17" s="22">
        <v>1</v>
      </c>
      <c r="S17" s="22">
        <v>0</v>
      </c>
      <c r="T17" s="22">
        <v>0</v>
      </c>
      <c r="U17" s="22">
        <v>0</v>
      </c>
      <c r="V17" s="22">
        <v>1</v>
      </c>
      <c r="W17" s="22">
        <v>0</v>
      </c>
      <c r="X17" s="22">
        <v>0</v>
      </c>
      <c r="Y17" s="22">
        <v>1</v>
      </c>
      <c r="Z17" s="22">
        <v>0</v>
      </c>
      <c r="AA17" s="22">
        <v>0</v>
      </c>
      <c r="AB17" s="22">
        <v>1</v>
      </c>
      <c r="AC17" s="22">
        <v>2</v>
      </c>
      <c r="AD17" s="22">
        <v>2</v>
      </c>
      <c r="AE17" s="22">
        <v>1</v>
      </c>
      <c r="AF17" s="22">
        <v>0</v>
      </c>
      <c r="AG17" s="22">
        <v>0.5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114">
        <f t="shared" si="0"/>
        <v>11.5</v>
      </c>
      <c r="AN17" s="94">
        <f t="shared" si="1"/>
        <v>1.725</v>
      </c>
    </row>
    <row r="18" spans="1:40" ht="21">
      <c r="A18" s="27" t="s">
        <v>24</v>
      </c>
      <c r="B18" s="28">
        <v>1049730082</v>
      </c>
      <c r="C18" s="29">
        <v>2</v>
      </c>
      <c r="D18" s="29">
        <v>14</v>
      </c>
      <c r="E18" s="28">
        <v>1490501202484</v>
      </c>
      <c r="F18" s="27">
        <v>2</v>
      </c>
      <c r="G18" s="27">
        <v>99</v>
      </c>
      <c r="H18" s="79"/>
      <c r="I18" s="22">
        <v>0</v>
      </c>
      <c r="J18" s="22">
        <v>1</v>
      </c>
      <c r="K18" s="22">
        <v>1</v>
      </c>
      <c r="L18" s="22">
        <v>0</v>
      </c>
      <c r="M18" s="22">
        <v>1</v>
      </c>
      <c r="N18" s="22">
        <v>1</v>
      </c>
      <c r="O18" s="22">
        <v>1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1</v>
      </c>
      <c r="Y18" s="22">
        <v>0</v>
      </c>
      <c r="Z18" s="22">
        <v>0</v>
      </c>
      <c r="AA18" s="22">
        <v>0</v>
      </c>
      <c r="AB18" s="22">
        <v>0</v>
      </c>
      <c r="AC18" s="22">
        <v>1.5</v>
      </c>
      <c r="AD18" s="22">
        <v>0.5</v>
      </c>
      <c r="AE18" s="22">
        <v>0</v>
      </c>
      <c r="AF18" s="22">
        <v>0</v>
      </c>
      <c r="AG18" s="22">
        <v>0.5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114">
        <f t="shared" si="0"/>
        <v>8.5</v>
      </c>
      <c r="AN18" s="94">
        <f t="shared" si="1"/>
        <v>1.275</v>
      </c>
    </row>
    <row r="19" spans="1:40" ht="21">
      <c r="A19" s="27" t="s">
        <v>24</v>
      </c>
      <c r="B19" s="28">
        <v>1049730082</v>
      </c>
      <c r="C19" s="29">
        <v>2</v>
      </c>
      <c r="D19" s="29">
        <v>15</v>
      </c>
      <c r="E19" s="28">
        <v>1490501202476</v>
      </c>
      <c r="F19" s="27">
        <v>2</v>
      </c>
      <c r="G19" s="27">
        <v>99</v>
      </c>
      <c r="H19" s="79"/>
      <c r="I19" s="22">
        <v>0</v>
      </c>
      <c r="J19" s="22">
        <v>1</v>
      </c>
      <c r="K19" s="22">
        <v>0</v>
      </c>
      <c r="L19" s="22">
        <v>1</v>
      </c>
      <c r="M19" s="22">
        <v>1</v>
      </c>
      <c r="N19" s="22">
        <v>1</v>
      </c>
      <c r="O19" s="22">
        <v>0</v>
      </c>
      <c r="P19" s="22">
        <v>0</v>
      </c>
      <c r="Q19" s="22">
        <v>0</v>
      </c>
      <c r="R19" s="22">
        <v>0</v>
      </c>
      <c r="S19" s="22">
        <v>1</v>
      </c>
      <c r="T19" s="22">
        <v>1</v>
      </c>
      <c r="U19" s="22">
        <v>0</v>
      </c>
      <c r="V19" s="22">
        <v>0</v>
      </c>
      <c r="W19" s="22">
        <v>1</v>
      </c>
      <c r="X19" s="22">
        <v>0</v>
      </c>
      <c r="Y19" s="22">
        <v>0</v>
      </c>
      <c r="Z19" s="22">
        <v>1</v>
      </c>
      <c r="AA19" s="22">
        <v>0</v>
      </c>
      <c r="AB19" s="22">
        <v>0</v>
      </c>
      <c r="AC19" s="22">
        <v>1.5</v>
      </c>
      <c r="AD19" s="22">
        <v>0.5</v>
      </c>
      <c r="AE19" s="22">
        <v>1.5</v>
      </c>
      <c r="AF19" s="22">
        <v>0</v>
      </c>
      <c r="AG19" s="22">
        <v>1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114">
        <f t="shared" si="0"/>
        <v>12.5</v>
      </c>
      <c r="AN19" s="94">
        <f t="shared" si="1"/>
        <v>1.875</v>
      </c>
    </row>
    <row r="20" spans="1:40" ht="21">
      <c r="A20" s="27" t="s">
        <v>24</v>
      </c>
      <c r="B20" s="28">
        <v>1049730082</v>
      </c>
      <c r="C20" s="29">
        <v>2</v>
      </c>
      <c r="D20" s="29">
        <v>16</v>
      </c>
      <c r="E20" s="28">
        <v>1490101223425</v>
      </c>
      <c r="F20" s="27">
        <v>2</v>
      </c>
      <c r="G20" s="27">
        <v>99</v>
      </c>
      <c r="H20" s="79"/>
      <c r="I20" s="22">
        <v>0</v>
      </c>
      <c r="J20" s="22">
        <v>1</v>
      </c>
      <c r="K20" s="22">
        <v>0</v>
      </c>
      <c r="L20" s="22">
        <v>0</v>
      </c>
      <c r="M20" s="22">
        <v>1</v>
      </c>
      <c r="N20" s="22">
        <v>0</v>
      </c>
      <c r="O20" s="22">
        <v>0</v>
      </c>
      <c r="P20" s="22">
        <v>1</v>
      </c>
      <c r="Q20" s="22">
        <v>0</v>
      </c>
      <c r="R20" s="22">
        <v>0</v>
      </c>
      <c r="S20" s="22">
        <v>1</v>
      </c>
      <c r="T20" s="22">
        <v>0</v>
      </c>
      <c r="U20" s="22">
        <v>1</v>
      </c>
      <c r="V20" s="22">
        <v>0</v>
      </c>
      <c r="W20" s="22">
        <v>0</v>
      </c>
      <c r="X20" s="22">
        <v>0</v>
      </c>
      <c r="Y20" s="22">
        <v>1</v>
      </c>
      <c r="Z20" s="22">
        <v>0</v>
      </c>
      <c r="AA20" s="22">
        <v>0</v>
      </c>
      <c r="AB20" s="22">
        <v>1</v>
      </c>
      <c r="AC20" s="22">
        <v>1.5</v>
      </c>
      <c r="AD20" s="22">
        <v>0.5</v>
      </c>
      <c r="AE20" s="22">
        <v>0</v>
      </c>
      <c r="AF20" s="22">
        <v>0</v>
      </c>
      <c r="AG20" s="22">
        <v>0.5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114">
        <f t="shared" si="0"/>
        <v>9.5</v>
      </c>
      <c r="AN20" s="94">
        <f t="shared" si="1"/>
        <v>1.425</v>
      </c>
    </row>
    <row r="21" spans="1:40" ht="21">
      <c r="A21" s="27" t="s">
        <v>24</v>
      </c>
      <c r="B21" s="28">
        <v>1049730082</v>
      </c>
      <c r="C21" s="29">
        <v>2</v>
      </c>
      <c r="D21" s="29">
        <v>17</v>
      </c>
      <c r="E21" s="28">
        <v>1490501202921</v>
      </c>
      <c r="F21" s="27">
        <v>2</v>
      </c>
      <c r="G21" s="27">
        <v>99</v>
      </c>
      <c r="H21" s="79"/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1</v>
      </c>
      <c r="R21" s="22">
        <v>0</v>
      </c>
      <c r="S21" s="22">
        <v>0</v>
      </c>
      <c r="T21" s="22">
        <v>0</v>
      </c>
      <c r="U21" s="22">
        <v>1</v>
      </c>
      <c r="V21" s="22">
        <v>0</v>
      </c>
      <c r="W21" s="22">
        <v>0</v>
      </c>
      <c r="X21" s="22">
        <v>1</v>
      </c>
      <c r="Y21" s="22">
        <v>0</v>
      </c>
      <c r="Z21" s="22">
        <v>0</v>
      </c>
      <c r="AA21" s="22">
        <v>0</v>
      </c>
      <c r="AB21" s="22">
        <v>0</v>
      </c>
      <c r="AC21" s="22">
        <v>0.5</v>
      </c>
      <c r="AD21" s="22">
        <v>1</v>
      </c>
      <c r="AE21" s="22">
        <v>1</v>
      </c>
      <c r="AF21" s="22">
        <v>1</v>
      </c>
      <c r="AG21" s="22">
        <v>1.5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114">
        <f t="shared" si="0"/>
        <v>8</v>
      </c>
      <c r="AN21" s="94">
        <f t="shared" si="1"/>
        <v>1.2</v>
      </c>
    </row>
    <row r="22" spans="1:40" ht="21">
      <c r="A22" s="27" t="s">
        <v>24</v>
      </c>
      <c r="B22" s="28">
        <v>1049730082</v>
      </c>
      <c r="C22" s="29">
        <v>2</v>
      </c>
      <c r="D22" s="29">
        <v>18</v>
      </c>
      <c r="E22" s="28">
        <v>1219800440344</v>
      </c>
      <c r="F22" s="27">
        <v>2</v>
      </c>
      <c r="G22" s="27">
        <v>99</v>
      </c>
      <c r="H22" s="79"/>
      <c r="I22" s="22">
        <v>1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1</v>
      </c>
      <c r="P22" s="22">
        <v>1</v>
      </c>
      <c r="Q22" s="22">
        <v>1</v>
      </c>
      <c r="R22" s="22">
        <v>1</v>
      </c>
      <c r="S22" s="22">
        <v>1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1.5</v>
      </c>
      <c r="AD22" s="22">
        <v>1</v>
      </c>
      <c r="AE22" s="22">
        <v>1.5</v>
      </c>
      <c r="AF22" s="22">
        <v>1.5</v>
      </c>
      <c r="AG22" s="22">
        <v>1</v>
      </c>
      <c r="AH22" s="22">
        <v>1</v>
      </c>
      <c r="AI22" s="22">
        <v>0</v>
      </c>
      <c r="AJ22" s="22">
        <v>0</v>
      </c>
      <c r="AK22" s="22">
        <v>0</v>
      </c>
      <c r="AL22" s="22">
        <v>0</v>
      </c>
      <c r="AM22" s="114">
        <f t="shared" si="0"/>
        <v>13.5</v>
      </c>
      <c r="AN22" s="94">
        <f t="shared" si="1"/>
        <v>2.025</v>
      </c>
    </row>
    <row r="23" spans="1:40" ht="21">
      <c r="A23" s="27" t="s">
        <v>24</v>
      </c>
      <c r="B23" s="28">
        <v>1049730082</v>
      </c>
      <c r="C23" s="29">
        <v>2</v>
      </c>
      <c r="D23" s="29">
        <v>19</v>
      </c>
      <c r="E23" s="28">
        <v>1104700085034</v>
      </c>
      <c r="F23" s="27">
        <v>2</v>
      </c>
      <c r="G23" s="27">
        <v>99</v>
      </c>
      <c r="H23" s="79"/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1</v>
      </c>
      <c r="O23" s="22">
        <v>0</v>
      </c>
      <c r="P23" s="22">
        <v>0</v>
      </c>
      <c r="Q23" s="22">
        <v>0</v>
      </c>
      <c r="R23" s="22">
        <v>1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1</v>
      </c>
      <c r="Y23" s="22">
        <v>1</v>
      </c>
      <c r="Z23" s="22">
        <v>1</v>
      </c>
      <c r="AA23" s="22">
        <v>0</v>
      </c>
      <c r="AB23" s="22">
        <v>0</v>
      </c>
      <c r="AC23" s="22">
        <v>2</v>
      </c>
      <c r="AD23" s="22">
        <v>0</v>
      </c>
      <c r="AE23" s="22">
        <v>0.5</v>
      </c>
      <c r="AF23" s="22">
        <v>1</v>
      </c>
      <c r="AG23" s="22">
        <v>1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114">
        <f t="shared" si="0"/>
        <v>9.5</v>
      </c>
      <c r="AN23" s="94">
        <f t="shared" si="1"/>
        <v>1.425</v>
      </c>
    </row>
    <row r="24" spans="1:40" ht="21">
      <c r="A24" s="88"/>
      <c r="B24" s="89"/>
      <c r="C24" s="99"/>
      <c r="D24" s="99"/>
      <c r="E24" s="89"/>
      <c r="F24" s="88"/>
      <c r="G24" s="88"/>
      <c r="H24" s="112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116">
        <f>AVERAGE(AM6:AM23)</f>
        <v>11.277777777777779</v>
      </c>
      <c r="AN24" s="117" t="s">
        <v>66</v>
      </c>
    </row>
    <row r="25" spans="1:40" ht="21">
      <c r="A25" s="88"/>
      <c r="B25" s="89"/>
      <c r="C25" s="99"/>
      <c r="D25" s="99"/>
      <c r="E25" s="89"/>
      <c r="F25" s="88"/>
      <c r="G25" s="88"/>
      <c r="H25" s="112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115">
        <f>STDEV(AM6:AM23)</f>
        <v>2.321398046197356</v>
      </c>
      <c r="AN25" s="98" t="s">
        <v>69</v>
      </c>
    </row>
    <row r="26" spans="40:41" ht="21">
      <c r="AN26" s="11"/>
      <c r="AO26" s="56"/>
    </row>
    <row r="27" spans="40:41" ht="21">
      <c r="AN27" s="11"/>
      <c r="AO27" s="56"/>
    </row>
  </sheetData>
  <sheetProtection/>
  <mergeCells count="12">
    <mergeCell ref="G3:G5"/>
    <mergeCell ref="H3:AL3"/>
    <mergeCell ref="AM3:AM4"/>
    <mergeCell ref="AN3:AN4"/>
    <mergeCell ref="A1:AN1"/>
    <mergeCell ref="A2:AN2"/>
    <mergeCell ref="A3:A5"/>
    <mergeCell ref="B3:B5"/>
    <mergeCell ref="C3:C5"/>
    <mergeCell ref="D3:D5"/>
    <mergeCell ref="E3:E5"/>
    <mergeCell ref="F3:F5"/>
  </mergeCells>
  <conditionalFormatting sqref="AM6:AM25">
    <cfRule type="cellIs" priority="37" dxfId="1" operator="equal">
      <formula>$AO$27</formula>
    </cfRule>
    <cfRule type="cellIs" priority="38" dxfId="2" operator="equal">
      <formula>$AO$26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AP27"/>
  <sheetViews>
    <sheetView zoomScale="64" zoomScaleNormal="64" zoomScalePageLayoutView="0" workbookViewId="0" topLeftCell="I16">
      <selection activeCell="AO36" sqref="AO35:AO36"/>
    </sheetView>
  </sheetViews>
  <sheetFormatPr defaultColWidth="8.57421875" defaultRowHeight="15"/>
  <cols>
    <col min="1" max="2" width="13.421875" style="12" customWidth="1"/>
    <col min="3" max="3" width="7.421875" style="12" customWidth="1"/>
    <col min="4" max="4" width="5.28125" style="12" customWidth="1"/>
    <col min="5" max="5" width="22.140625" style="12" customWidth="1"/>
    <col min="6" max="6" width="5.140625" style="12" customWidth="1"/>
    <col min="7" max="7" width="8.140625" style="12" customWidth="1"/>
    <col min="8" max="8" width="4.57421875" style="12" customWidth="1"/>
    <col min="9" max="38" width="5.421875" style="12" customWidth="1"/>
    <col min="39" max="39" width="6.421875" style="12" customWidth="1"/>
    <col min="40" max="40" width="11.8515625" style="8" customWidth="1"/>
    <col min="41" max="42" width="13.28125" style="8" customWidth="1"/>
    <col min="43" max="46" width="5.57421875" style="8" customWidth="1"/>
    <col min="47" max="54" width="8.57421875" style="8" customWidth="1"/>
    <col min="55" max="16384" width="8.57421875" style="12" customWidth="1"/>
  </cols>
  <sheetData>
    <row r="1" spans="1:40" ht="23.25">
      <c r="A1" s="132" t="s">
        <v>65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</row>
    <row r="2" spans="1:40" ht="26.2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</row>
    <row r="3" spans="1:40" ht="40.5" customHeight="1">
      <c r="A3" s="175" t="s">
        <v>2</v>
      </c>
      <c r="B3" s="156" t="s">
        <v>3</v>
      </c>
      <c r="C3" s="153" t="s">
        <v>4</v>
      </c>
      <c r="D3" s="156" t="s">
        <v>5</v>
      </c>
      <c r="E3" s="156" t="s">
        <v>20</v>
      </c>
      <c r="F3" s="156" t="s">
        <v>6</v>
      </c>
      <c r="G3" s="156" t="s">
        <v>7</v>
      </c>
      <c r="H3" s="182" t="s">
        <v>22</v>
      </c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4"/>
      <c r="AM3" s="175" t="s">
        <v>9</v>
      </c>
      <c r="AN3" s="150" t="s">
        <v>10</v>
      </c>
    </row>
    <row r="4" spans="1:40" ht="21">
      <c r="A4" s="181"/>
      <c r="B4" s="156"/>
      <c r="C4" s="154"/>
      <c r="D4" s="156"/>
      <c r="E4" s="156"/>
      <c r="F4" s="156"/>
      <c r="G4" s="156"/>
      <c r="H4" s="5" t="s">
        <v>11</v>
      </c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>
        <v>8</v>
      </c>
      <c r="Q4" s="6">
        <v>9</v>
      </c>
      <c r="R4" s="6">
        <v>10</v>
      </c>
      <c r="S4" s="6">
        <v>11</v>
      </c>
      <c r="T4" s="6">
        <v>12</v>
      </c>
      <c r="U4" s="6">
        <v>13</v>
      </c>
      <c r="V4" s="6">
        <v>14</v>
      </c>
      <c r="W4" s="6">
        <v>15</v>
      </c>
      <c r="X4" s="6">
        <v>16</v>
      </c>
      <c r="Y4" s="6">
        <v>17</v>
      </c>
      <c r="Z4" s="6">
        <v>18</v>
      </c>
      <c r="AA4" s="6">
        <v>19</v>
      </c>
      <c r="AB4" s="6">
        <v>20</v>
      </c>
      <c r="AC4" s="6">
        <v>21</v>
      </c>
      <c r="AD4" s="6">
        <v>22</v>
      </c>
      <c r="AE4" s="6">
        <v>23</v>
      </c>
      <c r="AF4" s="6">
        <v>24</v>
      </c>
      <c r="AG4" s="6">
        <v>25</v>
      </c>
      <c r="AH4" s="6">
        <v>26</v>
      </c>
      <c r="AI4" s="6">
        <v>27</v>
      </c>
      <c r="AJ4" s="6">
        <v>28</v>
      </c>
      <c r="AK4" s="6">
        <v>29</v>
      </c>
      <c r="AL4" s="6">
        <v>30</v>
      </c>
      <c r="AM4" s="176"/>
      <c r="AN4" s="151"/>
    </row>
    <row r="5" spans="1:40" ht="21">
      <c r="A5" s="181"/>
      <c r="B5" s="153"/>
      <c r="C5" s="154"/>
      <c r="D5" s="153"/>
      <c r="E5" s="153"/>
      <c r="F5" s="153"/>
      <c r="G5" s="153"/>
      <c r="H5" s="7" t="s">
        <v>12</v>
      </c>
      <c r="I5" s="76">
        <v>1.5</v>
      </c>
      <c r="J5" s="76">
        <v>1.5</v>
      </c>
      <c r="K5" s="76">
        <v>2</v>
      </c>
      <c r="L5" s="76">
        <v>1.5</v>
      </c>
      <c r="M5" s="76">
        <v>1</v>
      </c>
      <c r="N5" s="76">
        <v>1.5</v>
      </c>
      <c r="O5" s="76">
        <v>1.5</v>
      </c>
      <c r="P5" s="76">
        <v>2</v>
      </c>
      <c r="Q5" s="76">
        <v>1</v>
      </c>
      <c r="R5" s="76">
        <v>1.5</v>
      </c>
      <c r="S5" s="76">
        <v>2</v>
      </c>
      <c r="T5" s="76">
        <v>1.5</v>
      </c>
      <c r="U5" s="76">
        <v>1.5</v>
      </c>
      <c r="V5" s="76">
        <v>2</v>
      </c>
      <c r="W5" s="76">
        <v>1.5</v>
      </c>
      <c r="X5" s="76">
        <v>2</v>
      </c>
      <c r="Y5" s="76">
        <v>2</v>
      </c>
      <c r="Z5" s="76">
        <v>1.5</v>
      </c>
      <c r="AA5" s="14">
        <v>1.5</v>
      </c>
      <c r="AB5" s="14">
        <v>1.5</v>
      </c>
      <c r="AC5" s="14">
        <v>2</v>
      </c>
      <c r="AD5" s="14">
        <v>1.5</v>
      </c>
      <c r="AE5" s="14">
        <v>1.5</v>
      </c>
      <c r="AF5" s="14">
        <v>1.5</v>
      </c>
      <c r="AG5" s="14">
        <v>2</v>
      </c>
      <c r="AH5" s="77">
        <v>1.5</v>
      </c>
      <c r="AI5" s="77">
        <v>1.5</v>
      </c>
      <c r="AJ5" s="77">
        <v>1</v>
      </c>
      <c r="AK5" s="81">
        <v>1.5</v>
      </c>
      <c r="AL5" s="81">
        <v>2</v>
      </c>
      <c r="AM5" s="6">
        <f>SUM(I5:AL5)</f>
        <v>48</v>
      </c>
      <c r="AN5" s="16" t="s">
        <v>13</v>
      </c>
    </row>
    <row r="6" spans="1:40" ht="21">
      <c r="A6" s="27" t="s">
        <v>24</v>
      </c>
      <c r="B6" s="28">
        <v>1049730082</v>
      </c>
      <c r="C6" s="29">
        <v>2</v>
      </c>
      <c r="D6" s="29">
        <v>1</v>
      </c>
      <c r="E6" s="28">
        <v>1490501201488</v>
      </c>
      <c r="F6" s="27">
        <v>1</v>
      </c>
      <c r="G6" s="27">
        <v>99</v>
      </c>
      <c r="H6" s="79"/>
      <c r="I6" s="22">
        <v>2</v>
      </c>
      <c r="J6" s="22">
        <v>0</v>
      </c>
      <c r="K6" s="22">
        <v>2</v>
      </c>
      <c r="L6" s="22">
        <v>2</v>
      </c>
      <c r="M6" s="22">
        <v>0</v>
      </c>
      <c r="N6" s="22">
        <v>2</v>
      </c>
      <c r="O6" s="22">
        <v>2</v>
      </c>
      <c r="P6" s="22">
        <v>0</v>
      </c>
      <c r="Q6" s="22">
        <v>1</v>
      </c>
      <c r="R6" s="22">
        <v>0</v>
      </c>
      <c r="S6" s="22">
        <v>1</v>
      </c>
      <c r="T6" s="22">
        <v>0</v>
      </c>
      <c r="U6" s="22">
        <v>2</v>
      </c>
      <c r="V6" s="22">
        <v>0.5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0.5</v>
      </c>
      <c r="AD6" s="22">
        <v>0</v>
      </c>
      <c r="AE6" s="22">
        <v>2</v>
      </c>
      <c r="AF6" s="22">
        <v>0</v>
      </c>
      <c r="AG6" s="22">
        <v>1</v>
      </c>
      <c r="AH6" s="22">
        <v>0</v>
      </c>
      <c r="AI6" s="22">
        <v>0</v>
      </c>
      <c r="AJ6" s="22">
        <v>0</v>
      </c>
      <c r="AK6" s="22">
        <v>2</v>
      </c>
      <c r="AL6" s="22">
        <v>0</v>
      </c>
      <c r="AM6" s="78">
        <f aca="true" t="shared" si="0" ref="AM6:AM23">IF(H6="ขาดสอบ","-",SUM(I6:AL6))</f>
        <v>20</v>
      </c>
      <c r="AN6" s="10">
        <f aca="true" t="shared" si="1" ref="AN6:AN23">IF(H6="ขาดสอบ","ขาดสอบ",6*AM6/$AM$5)</f>
        <v>2.5</v>
      </c>
    </row>
    <row r="7" spans="1:40" ht="21">
      <c r="A7" s="27" t="s">
        <v>24</v>
      </c>
      <c r="B7" s="28">
        <v>1049730082</v>
      </c>
      <c r="C7" s="29">
        <v>2</v>
      </c>
      <c r="D7" s="29">
        <v>2</v>
      </c>
      <c r="E7" s="28">
        <v>1490501201950</v>
      </c>
      <c r="F7" s="27">
        <v>1</v>
      </c>
      <c r="G7" s="27">
        <v>99</v>
      </c>
      <c r="H7" s="79"/>
      <c r="I7" s="22">
        <v>2</v>
      </c>
      <c r="J7" s="22">
        <v>0</v>
      </c>
      <c r="K7" s="22">
        <v>2</v>
      </c>
      <c r="L7" s="22">
        <v>2</v>
      </c>
      <c r="M7" s="22">
        <v>1</v>
      </c>
      <c r="N7" s="22">
        <v>2</v>
      </c>
      <c r="O7" s="22">
        <v>2</v>
      </c>
      <c r="P7" s="22">
        <v>1.5</v>
      </c>
      <c r="Q7" s="22">
        <v>1</v>
      </c>
      <c r="R7" s="22">
        <v>0</v>
      </c>
      <c r="S7" s="22">
        <v>1</v>
      </c>
      <c r="T7" s="22">
        <v>0</v>
      </c>
      <c r="U7" s="22">
        <v>0</v>
      </c>
      <c r="V7" s="22">
        <v>1</v>
      </c>
      <c r="W7" s="22">
        <v>0</v>
      </c>
      <c r="X7" s="22">
        <v>1.5</v>
      </c>
      <c r="Y7" s="22">
        <v>1</v>
      </c>
      <c r="Z7" s="22">
        <v>0</v>
      </c>
      <c r="AA7" s="22">
        <v>0</v>
      </c>
      <c r="AB7" s="22">
        <v>0</v>
      </c>
      <c r="AC7" s="22">
        <v>0.5</v>
      </c>
      <c r="AD7" s="22">
        <v>2</v>
      </c>
      <c r="AE7" s="22">
        <v>2</v>
      </c>
      <c r="AF7" s="22">
        <v>2</v>
      </c>
      <c r="AG7" s="22">
        <v>0.5</v>
      </c>
      <c r="AH7" s="22">
        <v>0</v>
      </c>
      <c r="AI7" s="22">
        <v>0</v>
      </c>
      <c r="AJ7" s="22">
        <v>1</v>
      </c>
      <c r="AK7" s="22">
        <v>0</v>
      </c>
      <c r="AL7" s="22">
        <v>1</v>
      </c>
      <c r="AM7" s="78">
        <f t="shared" si="0"/>
        <v>27</v>
      </c>
      <c r="AN7" s="10">
        <f t="shared" si="1"/>
        <v>3.375</v>
      </c>
    </row>
    <row r="8" spans="1:40" ht="21">
      <c r="A8" s="27" t="s">
        <v>24</v>
      </c>
      <c r="B8" s="28">
        <v>1049730082</v>
      </c>
      <c r="C8" s="29">
        <v>2</v>
      </c>
      <c r="D8" s="29">
        <v>3</v>
      </c>
      <c r="E8" s="28">
        <v>1490501201828</v>
      </c>
      <c r="F8" s="27">
        <v>1</v>
      </c>
      <c r="G8" s="27">
        <v>99</v>
      </c>
      <c r="H8" s="79"/>
      <c r="I8" s="22">
        <v>0</v>
      </c>
      <c r="J8" s="22">
        <v>0</v>
      </c>
      <c r="K8" s="22">
        <v>1</v>
      </c>
      <c r="L8" s="22">
        <v>0</v>
      </c>
      <c r="M8" s="22">
        <v>1</v>
      </c>
      <c r="N8" s="22">
        <v>2</v>
      </c>
      <c r="O8" s="22">
        <v>0</v>
      </c>
      <c r="P8" s="22">
        <v>2</v>
      </c>
      <c r="Q8" s="22">
        <v>1</v>
      </c>
      <c r="R8" s="22">
        <v>0</v>
      </c>
      <c r="S8" s="22">
        <v>1</v>
      </c>
      <c r="T8" s="22">
        <v>0</v>
      </c>
      <c r="U8" s="22">
        <v>0</v>
      </c>
      <c r="V8" s="22">
        <v>1.5</v>
      </c>
      <c r="W8" s="22">
        <v>0</v>
      </c>
      <c r="X8" s="22">
        <v>1</v>
      </c>
      <c r="Y8" s="22">
        <v>0</v>
      </c>
      <c r="Z8" s="22">
        <v>0</v>
      </c>
      <c r="AA8" s="22">
        <v>2</v>
      </c>
      <c r="AB8" s="22">
        <v>0</v>
      </c>
      <c r="AC8" s="22">
        <v>0.5</v>
      </c>
      <c r="AD8" s="22">
        <v>0</v>
      </c>
      <c r="AE8" s="22">
        <v>2</v>
      </c>
      <c r="AF8" s="22">
        <v>0</v>
      </c>
      <c r="AG8" s="22">
        <v>0</v>
      </c>
      <c r="AH8" s="22">
        <v>0</v>
      </c>
      <c r="AI8" s="22">
        <v>0</v>
      </c>
      <c r="AJ8" s="22">
        <v>0.5</v>
      </c>
      <c r="AK8" s="22">
        <v>2</v>
      </c>
      <c r="AL8" s="22">
        <v>0</v>
      </c>
      <c r="AM8" s="78">
        <f t="shared" si="0"/>
        <v>17.5</v>
      </c>
      <c r="AN8" s="10">
        <f t="shared" si="1"/>
        <v>2.1875</v>
      </c>
    </row>
    <row r="9" spans="1:40" ht="21">
      <c r="A9" s="27" t="s">
        <v>24</v>
      </c>
      <c r="B9" s="28">
        <v>1049730082</v>
      </c>
      <c r="C9" s="29">
        <v>2</v>
      </c>
      <c r="D9" s="29">
        <v>4</v>
      </c>
      <c r="E9" s="28">
        <v>1499900443491</v>
      </c>
      <c r="F9" s="27">
        <v>1</v>
      </c>
      <c r="G9" s="27">
        <v>12</v>
      </c>
      <c r="H9" s="79"/>
      <c r="I9" s="22">
        <v>0</v>
      </c>
      <c r="J9" s="22">
        <v>0</v>
      </c>
      <c r="K9" s="22">
        <v>1.5</v>
      </c>
      <c r="L9" s="22">
        <v>0</v>
      </c>
      <c r="M9" s="22">
        <v>1</v>
      </c>
      <c r="N9" s="22">
        <v>0</v>
      </c>
      <c r="O9" s="22">
        <v>0</v>
      </c>
      <c r="P9" s="22">
        <v>1</v>
      </c>
      <c r="Q9" s="22">
        <v>0</v>
      </c>
      <c r="R9" s="22">
        <v>0</v>
      </c>
      <c r="S9" s="22">
        <v>1</v>
      </c>
      <c r="T9" s="22">
        <v>1.5</v>
      </c>
      <c r="U9" s="22">
        <v>2</v>
      </c>
      <c r="V9" s="22">
        <v>1.5</v>
      </c>
      <c r="W9" s="22">
        <v>0</v>
      </c>
      <c r="X9" s="22">
        <v>1</v>
      </c>
      <c r="Y9" s="22">
        <v>1</v>
      </c>
      <c r="Z9" s="22">
        <v>0</v>
      </c>
      <c r="AA9" s="22">
        <v>0</v>
      </c>
      <c r="AB9" s="22">
        <v>2</v>
      </c>
      <c r="AC9" s="22">
        <v>0.5</v>
      </c>
      <c r="AD9" s="22">
        <v>0</v>
      </c>
      <c r="AE9" s="22">
        <v>0</v>
      </c>
      <c r="AF9" s="22">
        <v>0</v>
      </c>
      <c r="AG9" s="22">
        <v>0.5</v>
      </c>
      <c r="AH9" s="22">
        <v>2</v>
      </c>
      <c r="AI9" s="22">
        <v>0</v>
      </c>
      <c r="AJ9" s="22">
        <v>1</v>
      </c>
      <c r="AK9" s="22">
        <v>0</v>
      </c>
      <c r="AL9" s="22">
        <v>0</v>
      </c>
      <c r="AM9" s="78">
        <f t="shared" si="0"/>
        <v>17.5</v>
      </c>
      <c r="AN9" s="10">
        <f t="shared" si="1"/>
        <v>2.1875</v>
      </c>
    </row>
    <row r="10" spans="1:40" ht="21">
      <c r="A10" s="27" t="s">
        <v>24</v>
      </c>
      <c r="B10" s="28">
        <v>1049730082</v>
      </c>
      <c r="C10" s="29">
        <v>2</v>
      </c>
      <c r="D10" s="29">
        <v>6</v>
      </c>
      <c r="E10" s="28">
        <v>1490501202786</v>
      </c>
      <c r="F10" s="27">
        <v>1</v>
      </c>
      <c r="G10" s="27">
        <v>12</v>
      </c>
      <c r="H10" s="79"/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78">
        <f t="shared" si="0"/>
        <v>0</v>
      </c>
      <c r="AN10" s="10">
        <f t="shared" si="1"/>
        <v>0</v>
      </c>
    </row>
    <row r="11" spans="1:40" ht="21">
      <c r="A11" s="27" t="s">
        <v>24</v>
      </c>
      <c r="B11" s="28">
        <v>1049730082</v>
      </c>
      <c r="C11" s="29">
        <v>2</v>
      </c>
      <c r="D11" s="29">
        <v>7</v>
      </c>
      <c r="E11" s="28">
        <v>1499900438307</v>
      </c>
      <c r="F11" s="27">
        <v>1</v>
      </c>
      <c r="G11" s="27">
        <v>12</v>
      </c>
      <c r="H11" s="79"/>
      <c r="I11" s="22">
        <v>2</v>
      </c>
      <c r="J11" s="22">
        <v>0</v>
      </c>
      <c r="K11" s="22">
        <v>0</v>
      </c>
      <c r="L11" s="22">
        <v>2</v>
      </c>
      <c r="M11" s="22">
        <v>1</v>
      </c>
      <c r="N11" s="22">
        <v>0</v>
      </c>
      <c r="O11" s="22">
        <v>2</v>
      </c>
      <c r="P11" s="22">
        <v>1</v>
      </c>
      <c r="Q11" s="22">
        <v>0</v>
      </c>
      <c r="R11" s="22">
        <v>0</v>
      </c>
      <c r="S11" s="22">
        <v>1.5</v>
      </c>
      <c r="T11" s="22">
        <v>0</v>
      </c>
      <c r="U11" s="22">
        <v>0</v>
      </c>
      <c r="V11" s="22">
        <v>1</v>
      </c>
      <c r="W11" s="22">
        <v>0</v>
      </c>
      <c r="X11" s="22">
        <v>0.5</v>
      </c>
      <c r="Y11" s="22">
        <v>1</v>
      </c>
      <c r="Z11" s="22">
        <v>0</v>
      </c>
      <c r="AA11" s="22">
        <v>0</v>
      </c>
      <c r="AB11" s="22">
        <v>2</v>
      </c>
      <c r="AC11" s="22">
        <v>1.5</v>
      </c>
      <c r="AD11" s="22">
        <v>0</v>
      </c>
      <c r="AE11" s="22">
        <v>2</v>
      </c>
      <c r="AF11" s="22">
        <v>2</v>
      </c>
      <c r="AG11" s="22">
        <v>1.5</v>
      </c>
      <c r="AH11" s="22">
        <v>0</v>
      </c>
      <c r="AI11" s="22">
        <v>2</v>
      </c>
      <c r="AJ11" s="22">
        <v>0</v>
      </c>
      <c r="AK11" s="22">
        <v>0</v>
      </c>
      <c r="AL11" s="22">
        <v>0</v>
      </c>
      <c r="AM11" s="78">
        <f t="shared" si="0"/>
        <v>23</v>
      </c>
      <c r="AN11" s="10">
        <f t="shared" si="1"/>
        <v>2.875</v>
      </c>
    </row>
    <row r="12" spans="1:40" ht="21">
      <c r="A12" s="27" t="s">
        <v>24</v>
      </c>
      <c r="B12" s="28">
        <v>1049730082</v>
      </c>
      <c r="C12" s="29">
        <v>2</v>
      </c>
      <c r="D12" s="29">
        <v>8</v>
      </c>
      <c r="E12" s="28">
        <v>1418000040497</v>
      </c>
      <c r="F12" s="27">
        <v>1</v>
      </c>
      <c r="G12" s="27">
        <v>12</v>
      </c>
      <c r="H12" s="79"/>
      <c r="I12" s="22">
        <v>0</v>
      </c>
      <c r="J12" s="22">
        <v>0</v>
      </c>
      <c r="K12" s="22">
        <v>1</v>
      </c>
      <c r="L12" s="22">
        <v>0</v>
      </c>
      <c r="M12" s="22">
        <v>1</v>
      </c>
      <c r="N12" s="22">
        <v>2</v>
      </c>
      <c r="O12" s="22">
        <v>2</v>
      </c>
      <c r="P12" s="22">
        <v>1</v>
      </c>
      <c r="Q12" s="22">
        <v>0</v>
      </c>
      <c r="R12" s="22">
        <v>0</v>
      </c>
      <c r="S12" s="22">
        <v>1</v>
      </c>
      <c r="T12" s="22">
        <v>0</v>
      </c>
      <c r="U12" s="22">
        <v>0</v>
      </c>
      <c r="V12" s="22">
        <v>1</v>
      </c>
      <c r="W12" s="22">
        <v>0</v>
      </c>
      <c r="X12" s="22">
        <v>0.5</v>
      </c>
      <c r="Y12" s="22">
        <v>0</v>
      </c>
      <c r="Z12" s="22">
        <v>0</v>
      </c>
      <c r="AA12" s="22">
        <v>2</v>
      </c>
      <c r="AB12" s="22">
        <v>0</v>
      </c>
      <c r="AC12" s="22">
        <v>1.5</v>
      </c>
      <c r="AD12" s="22">
        <v>0</v>
      </c>
      <c r="AE12" s="22">
        <v>0</v>
      </c>
      <c r="AF12" s="22">
        <v>2</v>
      </c>
      <c r="AG12" s="22">
        <v>1</v>
      </c>
      <c r="AH12" s="22">
        <v>0</v>
      </c>
      <c r="AI12" s="22">
        <v>2</v>
      </c>
      <c r="AJ12" s="22">
        <v>0</v>
      </c>
      <c r="AK12" s="22">
        <v>2</v>
      </c>
      <c r="AL12" s="22">
        <v>1</v>
      </c>
      <c r="AM12" s="78">
        <f t="shared" si="0"/>
        <v>21</v>
      </c>
      <c r="AN12" s="10">
        <f t="shared" si="1"/>
        <v>2.625</v>
      </c>
    </row>
    <row r="13" spans="1:40" ht="21">
      <c r="A13" s="27" t="s">
        <v>24</v>
      </c>
      <c r="B13" s="28">
        <v>1049730082</v>
      </c>
      <c r="C13" s="29">
        <v>2</v>
      </c>
      <c r="D13" s="29">
        <v>9</v>
      </c>
      <c r="E13" s="28">
        <v>1490501202107</v>
      </c>
      <c r="F13" s="27">
        <v>2</v>
      </c>
      <c r="G13" s="27">
        <v>99</v>
      </c>
      <c r="H13" s="79"/>
      <c r="I13" s="22">
        <v>0</v>
      </c>
      <c r="J13" s="22">
        <v>0</v>
      </c>
      <c r="K13" s="22">
        <v>2</v>
      </c>
      <c r="L13" s="22">
        <v>1</v>
      </c>
      <c r="M13" s="22">
        <v>1.5</v>
      </c>
      <c r="N13" s="22">
        <v>0</v>
      </c>
      <c r="O13" s="22">
        <v>0</v>
      </c>
      <c r="P13" s="22">
        <v>1.5</v>
      </c>
      <c r="Q13" s="22">
        <v>0</v>
      </c>
      <c r="R13" s="22">
        <v>0</v>
      </c>
      <c r="S13" s="22">
        <v>1.5</v>
      </c>
      <c r="T13" s="22">
        <v>0</v>
      </c>
      <c r="U13" s="22">
        <v>2</v>
      </c>
      <c r="V13" s="22">
        <v>1</v>
      </c>
      <c r="W13" s="22">
        <v>2</v>
      </c>
      <c r="X13" s="22">
        <v>1.5</v>
      </c>
      <c r="Y13" s="22">
        <v>1</v>
      </c>
      <c r="Z13" s="22">
        <v>0</v>
      </c>
      <c r="AA13" s="22">
        <v>2</v>
      </c>
      <c r="AB13" s="22">
        <v>0</v>
      </c>
      <c r="AC13" s="22">
        <v>0.45</v>
      </c>
      <c r="AD13" s="22">
        <v>2</v>
      </c>
      <c r="AE13" s="22">
        <v>2</v>
      </c>
      <c r="AF13" s="22">
        <v>2</v>
      </c>
      <c r="AG13" s="22">
        <v>0</v>
      </c>
      <c r="AH13" s="22">
        <v>0</v>
      </c>
      <c r="AI13" s="22">
        <v>0</v>
      </c>
      <c r="AJ13" s="22">
        <v>1</v>
      </c>
      <c r="AK13" s="22">
        <v>2</v>
      </c>
      <c r="AL13" s="22">
        <v>1</v>
      </c>
      <c r="AM13" s="78">
        <f t="shared" si="0"/>
        <v>27.45</v>
      </c>
      <c r="AN13" s="10">
        <f t="shared" si="1"/>
        <v>3.43125</v>
      </c>
    </row>
    <row r="14" spans="1:40" ht="21">
      <c r="A14" s="27" t="s">
        <v>24</v>
      </c>
      <c r="B14" s="28">
        <v>1049730082</v>
      </c>
      <c r="C14" s="29">
        <v>2</v>
      </c>
      <c r="D14" s="29">
        <v>10</v>
      </c>
      <c r="E14" s="28">
        <v>1490501204258</v>
      </c>
      <c r="F14" s="27">
        <v>2</v>
      </c>
      <c r="G14" s="27">
        <v>99</v>
      </c>
      <c r="H14" s="79"/>
      <c r="I14" s="22">
        <v>0</v>
      </c>
      <c r="J14" s="22">
        <v>0</v>
      </c>
      <c r="K14" s="22">
        <v>1</v>
      </c>
      <c r="L14" s="22">
        <v>0</v>
      </c>
      <c r="M14" s="22">
        <v>1</v>
      </c>
      <c r="N14" s="22">
        <v>0</v>
      </c>
      <c r="O14" s="22">
        <v>0</v>
      </c>
      <c r="P14" s="22">
        <v>1.5</v>
      </c>
      <c r="Q14" s="22">
        <v>1</v>
      </c>
      <c r="R14" s="22">
        <v>0</v>
      </c>
      <c r="S14" s="22">
        <v>1.5</v>
      </c>
      <c r="T14" s="22">
        <v>0</v>
      </c>
      <c r="U14" s="22">
        <v>0</v>
      </c>
      <c r="V14" s="22">
        <v>1</v>
      </c>
      <c r="W14" s="22">
        <v>0</v>
      </c>
      <c r="X14" s="22">
        <v>0.5</v>
      </c>
      <c r="Y14" s="22">
        <v>1</v>
      </c>
      <c r="Z14" s="22">
        <v>0</v>
      </c>
      <c r="AA14" s="22">
        <v>2</v>
      </c>
      <c r="AB14" s="22">
        <v>0</v>
      </c>
      <c r="AC14" s="22">
        <v>1</v>
      </c>
      <c r="AD14" s="22">
        <v>0</v>
      </c>
      <c r="AE14" s="22">
        <v>2</v>
      </c>
      <c r="AF14" s="22">
        <v>0</v>
      </c>
      <c r="AG14" s="22">
        <v>1.5</v>
      </c>
      <c r="AH14" s="22">
        <v>0</v>
      </c>
      <c r="AI14" s="22">
        <v>0</v>
      </c>
      <c r="AJ14" s="22">
        <v>1</v>
      </c>
      <c r="AK14" s="22">
        <v>2</v>
      </c>
      <c r="AL14" s="22">
        <v>1</v>
      </c>
      <c r="AM14" s="78">
        <f t="shared" si="0"/>
        <v>19</v>
      </c>
      <c r="AN14" s="10">
        <f t="shared" si="1"/>
        <v>2.375</v>
      </c>
    </row>
    <row r="15" spans="1:40" ht="21">
      <c r="A15" s="27" t="s">
        <v>24</v>
      </c>
      <c r="B15" s="28">
        <v>1049730082</v>
      </c>
      <c r="C15" s="29">
        <v>2</v>
      </c>
      <c r="D15" s="29">
        <v>11</v>
      </c>
      <c r="E15" s="28">
        <v>1499900437335</v>
      </c>
      <c r="F15" s="27">
        <v>2</v>
      </c>
      <c r="G15" s="27">
        <v>99</v>
      </c>
      <c r="H15" s="79"/>
      <c r="I15" s="22">
        <v>2</v>
      </c>
      <c r="J15" s="22">
        <v>0</v>
      </c>
      <c r="K15" s="22">
        <v>1.5</v>
      </c>
      <c r="L15" s="22">
        <v>2</v>
      </c>
      <c r="M15" s="22">
        <v>1</v>
      </c>
      <c r="N15" s="22">
        <v>2</v>
      </c>
      <c r="O15" s="22">
        <v>2</v>
      </c>
      <c r="P15" s="22">
        <v>1</v>
      </c>
      <c r="Q15" s="22">
        <v>0</v>
      </c>
      <c r="R15" s="22">
        <v>0</v>
      </c>
      <c r="S15" s="22">
        <v>1</v>
      </c>
      <c r="T15" s="22">
        <v>2</v>
      </c>
      <c r="U15" s="22">
        <v>2</v>
      </c>
      <c r="V15" s="22">
        <v>1.5</v>
      </c>
      <c r="W15" s="22">
        <v>0</v>
      </c>
      <c r="X15" s="22">
        <v>1</v>
      </c>
      <c r="Y15" s="22">
        <v>1</v>
      </c>
      <c r="Z15" s="22">
        <v>0</v>
      </c>
      <c r="AA15" s="22">
        <v>2</v>
      </c>
      <c r="AB15" s="22">
        <v>0</v>
      </c>
      <c r="AC15" s="22">
        <v>0.5</v>
      </c>
      <c r="AD15" s="22">
        <v>0</v>
      </c>
      <c r="AE15" s="22">
        <v>2</v>
      </c>
      <c r="AF15" s="22">
        <v>2</v>
      </c>
      <c r="AG15" s="22">
        <v>1</v>
      </c>
      <c r="AH15" s="22">
        <v>0</v>
      </c>
      <c r="AI15" s="22">
        <v>0</v>
      </c>
      <c r="AJ15" s="22">
        <v>0</v>
      </c>
      <c r="AK15" s="22">
        <v>0</v>
      </c>
      <c r="AL15" s="22">
        <v>1</v>
      </c>
      <c r="AM15" s="78">
        <f t="shared" si="0"/>
        <v>28.5</v>
      </c>
      <c r="AN15" s="10">
        <f t="shared" si="1"/>
        <v>3.5625</v>
      </c>
    </row>
    <row r="16" spans="1:40" ht="21">
      <c r="A16" s="27" t="s">
        <v>24</v>
      </c>
      <c r="B16" s="28">
        <v>1049730082</v>
      </c>
      <c r="C16" s="29">
        <v>2</v>
      </c>
      <c r="D16" s="29">
        <v>12</v>
      </c>
      <c r="E16" s="28">
        <v>1499900428107</v>
      </c>
      <c r="F16" s="27">
        <v>2</v>
      </c>
      <c r="G16" s="27">
        <v>99</v>
      </c>
      <c r="H16" s="79"/>
      <c r="I16" s="22">
        <v>2</v>
      </c>
      <c r="J16" s="22">
        <v>0</v>
      </c>
      <c r="K16" s="22">
        <v>2</v>
      </c>
      <c r="L16" s="22">
        <v>0</v>
      </c>
      <c r="M16" s="22">
        <v>2</v>
      </c>
      <c r="N16" s="22">
        <v>2</v>
      </c>
      <c r="O16" s="22">
        <v>2</v>
      </c>
      <c r="P16" s="22">
        <v>1.5</v>
      </c>
      <c r="Q16" s="22">
        <v>1</v>
      </c>
      <c r="R16" s="22">
        <v>0</v>
      </c>
      <c r="S16" s="22">
        <v>1</v>
      </c>
      <c r="T16" s="22">
        <v>0</v>
      </c>
      <c r="U16" s="22">
        <v>0</v>
      </c>
      <c r="V16" s="22">
        <v>1</v>
      </c>
      <c r="W16" s="22">
        <v>0</v>
      </c>
      <c r="X16" s="22">
        <v>1.5</v>
      </c>
      <c r="Y16" s="22">
        <v>1</v>
      </c>
      <c r="Z16" s="22">
        <v>0</v>
      </c>
      <c r="AA16" s="22">
        <v>2</v>
      </c>
      <c r="AB16" s="22">
        <v>0</v>
      </c>
      <c r="AC16" s="22">
        <v>0.5</v>
      </c>
      <c r="AD16" s="22">
        <v>2</v>
      </c>
      <c r="AE16" s="22">
        <v>2</v>
      </c>
      <c r="AF16" s="22">
        <v>2</v>
      </c>
      <c r="AG16" s="22">
        <v>0</v>
      </c>
      <c r="AH16" s="22">
        <v>0</v>
      </c>
      <c r="AI16" s="22">
        <v>0</v>
      </c>
      <c r="AJ16" s="22">
        <v>1</v>
      </c>
      <c r="AK16" s="22">
        <v>0</v>
      </c>
      <c r="AL16" s="22">
        <v>1</v>
      </c>
      <c r="AM16" s="78">
        <f t="shared" si="0"/>
        <v>27.5</v>
      </c>
      <c r="AN16" s="10">
        <f t="shared" si="1"/>
        <v>3.4375</v>
      </c>
    </row>
    <row r="17" spans="1:40" ht="21">
      <c r="A17" s="27" t="s">
        <v>24</v>
      </c>
      <c r="B17" s="28">
        <v>1049730082</v>
      </c>
      <c r="C17" s="29">
        <v>2</v>
      </c>
      <c r="D17" s="29">
        <v>13</v>
      </c>
      <c r="E17" s="28">
        <v>1490501201704</v>
      </c>
      <c r="F17" s="27">
        <v>2</v>
      </c>
      <c r="G17" s="27">
        <v>99</v>
      </c>
      <c r="H17" s="79"/>
      <c r="I17" s="22">
        <v>2</v>
      </c>
      <c r="J17" s="22">
        <v>0</v>
      </c>
      <c r="K17" s="22">
        <v>1</v>
      </c>
      <c r="L17" s="22">
        <v>0</v>
      </c>
      <c r="M17" s="22">
        <v>1</v>
      </c>
      <c r="N17" s="22">
        <v>2</v>
      </c>
      <c r="O17" s="22">
        <v>2</v>
      </c>
      <c r="P17" s="22">
        <v>1.5</v>
      </c>
      <c r="Q17" s="22">
        <v>1</v>
      </c>
      <c r="R17" s="22">
        <v>2</v>
      </c>
      <c r="S17" s="22">
        <v>1</v>
      </c>
      <c r="T17" s="22">
        <v>0</v>
      </c>
      <c r="U17" s="22">
        <v>0</v>
      </c>
      <c r="V17" s="22">
        <v>1</v>
      </c>
      <c r="W17" s="22">
        <v>2</v>
      </c>
      <c r="X17" s="22">
        <v>1.5</v>
      </c>
      <c r="Y17" s="22">
        <v>0</v>
      </c>
      <c r="Z17" s="22">
        <v>0</v>
      </c>
      <c r="AA17" s="22">
        <v>0</v>
      </c>
      <c r="AB17" s="22">
        <v>2</v>
      </c>
      <c r="AC17" s="22">
        <v>0.5</v>
      </c>
      <c r="AD17" s="22">
        <v>0</v>
      </c>
      <c r="AE17" s="22">
        <v>2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78">
        <f t="shared" si="0"/>
        <v>22.5</v>
      </c>
      <c r="AN17" s="10">
        <f t="shared" si="1"/>
        <v>2.8125</v>
      </c>
    </row>
    <row r="18" spans="1:40" ht="21">
      <c r="A18" s="27" t="s">
        <v>24</v>
      </c>
      <c r="B18" s="28">
        <v>1049730082</v>
      </c>
      <c r="C18" s="29">
        <v>2</v>
      </c>
      <c r="D18" s="29">
        <v>14</v>
      </c>
      <c r="E18" s="28">
        <v>1490501202484</v>
      </c>
      <c r="F18" s="27">
        <v>2</v>
      </c>
      <c r="G18" s="27">
        <v>99</v>
      </c>
      <c r="H18" s="79"/>
      <c r="I18" s="22">
        <v>2</v>
      </c>
      <c r="J18" s="22">
        <v>2</v>
      </c>
      <c r="K18" s="22">
        <v>0.5</v>
      </c>
      <c r="L18" s="22">
        <v>0</v>
      </c>
      <c r="M18" s="22">
        <v>1</v>
      </c>
      <c r="N18" s="22">
        <v>0</v>
      </c>
      <c r="O18" s="22">
        <v>2</v>
      </c>
      <c r="P18" s="22">
        <v>1</v>
      </c>
      <c r="Q18" s="22">
        <v>1</v>
      </c>
      <c r="R18" s="22">
        <v>0</v>
      </c>
      <c r="S18" s="22">
        <v>1.5</v>
      </c>
      <c r="T18" s="22">
        <v>0</v>
      </c>
      <c r="U18" s="22">
        <v>0</v>
      </c>
      <c r="V18" s="22">
        <v>1</v>
      </c>
      <c r="W18" s="22">
        <v>0</v>
      </c>
      <c r="X18" s="22">
        <v>0.5</v>
      </c>
      <c r="Y18" s="22">
        <v>1</v>
      </c>
      <c r="Z18" s="22">
        <v>2</v>
      </c>
      <c r="AA18" s="22">
        <v>0</v>
      </c>
      <c r="AB18" s="22">
        <v>2</v>
      </c>
      <c r="AC18" s="22">
        <v>1.5</v>
      </c>
      <c r="AD18" s="22">
        <v>0</v>
      </c>
      <c r="AE18" s="22">
        <v>2</v>
      </c>
      <c r="AF18" s="22">
        <v>0</v>
      </c>
      <c r="AG18" s="22">
        <v>0.5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78">
        <f t="shared" si="0"/>
        <v>21.5</v>
      </c>
      <c r="AN18" s="10">
        <f t="shared" si="1"/>
        <v>2.6875</v>
      </c>
    </row>
    <row r="19" spans="1:40" ht="21">
      <c r="A19" s="27" t="s">
        <v>24</v>
      </c>
      <c r="B19" s="28">
        <v>1049730082</v>
      </c>
      <c r="C19" s="29">
        <v>2</v>
      </c>
      <c r="D19" s="29">
        <v>15</v>
      </c>
      <c r="E19" s="28">
        <v>1490501202476</v>
      </c>
      <c r="F19" s="27">
        <v>2</v>
      </c>
      <c r="G19" s="27">
        <v>99</v>
      </c>
      <c r="H19" s="79"/>
      <c r="I19" s="22">
        <v>2</v>
      </c>
      <c r="J19" s="22">
        <v>0</v>
      </c>
      <c r="K19" s="22">
        <v>2</v>
      </c>
      <c r="L19" s="22">
        <v>0</v>
      </c>
      <c r="M19" s="22">
        <v>1</v>
      </c>
      <c r="N19" s="22">
        <v>0</v>
      </c>
      <c r="O19" s="22">
        <v>0</v>
      </c>
      <c r="P19" s="22">
        <v>1</v>
      </c>
      <c r="Q19" s="22">
        <v>1</v>
      </c>
      <c r="R19" s="22">
        <v>0</v>
      </c>
      <c r="S19" s="22">
        <v>0.5</v>
      </c>
      <c r="T19" s="22">
        <v>0</v>
      </c>
      <c r="U19" s="22">
        <v>0</v>
      </c>
      <c r="V19" s="22">
        <v>1</v>
      </c>
      <c r="W19" s="22">
        <v>0</v>
      </c>
      <c r="X19" s="22">
        <v>1</v>
      </c>
      <c r="Y19" s="22">
        <v>1</v>
      </c>
      <c r="Z19" s="22">
        <v>0</v>
      </c>
      <c r="AA19" s="22">
        <v>2</v>
      </c>
      <c r="AB19" s="22">
        <v>2</v>
      </c>
      <c r="AC19" s="22">
        <v>0.5</v>
      </c>
      <c r="AD19" s="22">
        <v>0</v>
      </c>
      <c r="AE19" s="22">
        <v>2</v>
      </c>
      <c r="AF19" s="22">
        <v>0</v>
      </c>
      <c r="AG19" s="22">
        <v>0</v>
      </c>
      <c r="AH19" s="22">
        <v>2</v>
      </c>
      <c r="AI19" s="22">
        <v>0</v>
      </c>
      <c r="AJ19" s="22">
        <v>0</v>
      </c>
      <c r="AK19" s="22">
        <v>0</v>
      </c>
      <c r="AL19" s="22">
        <v>0</v>
      </c>
      <c r="AM19" s="78">
        <f t="shared" si="0"/>
        <v>19</v>
      </c>
      <c r="AN19" s="10">
        <f t="shared" si="1"/>
        <v>2.375</v>
      </c>
    </row>
    <row r="20" spans="1:40" ht="21">
      <c r="A20" s="27" t="s">
        <v>24</v>
      </c>
      <c r="B20" s="28">
        <v>1049730082</v>
      </c>
      <c r="C20" s="29">
        <v>2</v>
      </c>
      <c r="D20" s="29">
        <v>16</v>
      </c>
      <c r="E20" s="28">
        <v>1490101223425</v>
      </c>
      <c r="F20" s="27">
        <v>2</v>
      </c>
      <c r="G20" s="27">
        <v>99</v>
      </c>
      <c r="H20" s="79"/>
      <c r="I20" s="22">
        <v>0</v>
      </c>
      <c r="J20" s="22">
        <v>0</v>
      </c>
      <c r="K20" s="22">
        <v>1</v>
      </c>
      <c r="L20" s="22">
        <v>0</v>
      </c>
      <c r="M20" s="22">
        <v>1</v>
      </c>
      <c r="N20" s="22">
        <v>0</v>
      </c>
      <c r="O20" s="22">
        <v>0</v>
      </c>
      <c r="P20" s="22">
        <v>1.5</v>
      </c>
      <c r="Q20" s="22">
        <v>0</v>
      </c>
      <c r="R20" s="22">
        <v>2</v>
      </c>
      <c r="S20" s="22">
        <v>0.5</v>
      </c>
      <c r="T20" s="22">
        <v>0</v>
      </c>
      <c r="U20" s="22">
        <v>0</v>
      </c>
      <c r="V20" s="22">
        <v>1</v>
      </c>
      <c r="W20" s="22">
        <v>2</v>
      </c>
      <c r="X20" s="22">
        <v>1.5</v>
      </c>
      <c r="Y20" s="22">
        <v>1</v>
      </c>
      <c r="Z20" s="22">
        <v>0</v>
      </c>
      <c r="AA20" s="22">
        <v>0</v>
      </c>
      <c r="AB20" s="22">
        <v>0</v>
      </c>
      <c r="AC20" s="22">
        <v>1</v>
      </c>
      <c r="AD20" s="22">
        <v>0</v>
      </c>
      <c r="AE20" s="22">
        <v>2</v>
      </c>
      <c r="AF20" s="22">
        <v>0</v>
      </c>
      <c r="AG20" s="22">
        <v>1</v>
      </c>
      <c r="AH20" s="22">
        <v>0</v>
      </c>
      <c r="AI20" s="22">
        <v>2</v>
      </c>
      <c r="AJ20" s="22">
        <v>1</v>
      </c>
      <c r="AK20" s="22">
        <v>0</v>
      </c>
      <c r="AL20" s="22">
        <v>1</v>
      </c>
      <c r="AM20" s="78">
        <f t="shared" si="0"/>
        <v>19.5</v>
      </c>
      <c r="AN20" s="10">
        <f t="shared" si="1"/>
        <v>2.4375</v>
      </c>
    </row>
    <row r="21" spans="1:40" ht="21">
      <c r="A21" s="27" t="s">
        <v>24</v>
      </c>
      <c r="B21" s="28">
        <v>1049730082</v>
      </c>
      <c r="C21" s="29">
        <v>2</v>
      </c>
      <c r="D21" s="29">
        <v>17</v>
      </c>
      <c r="E21" s="28">
        <v>1490501202921</v>
      </c>
      <c r="F21" s="27">
        <v>2</v>
      </c>
      <c r="G21" s="27">
        <v>99</v>
      </c>
      <c r="H21" s="79"/>
      <c r="I21" s="22">
        <v>0</v>
      </c>
      <c r="J21" s="22">
        <v>0</v>
      </c>
      <c r="K21" s="22">
        <v>0.5</v>
      </c>
      <c r="L21" s="22">
        <v>2</v>
      </c>
      <c r="M21" s="22">
        <v>1</v>
      </c>
      <c r="N21" s="22">
        <v>0</v>
      </c>
      <c r="O21" s="22">
        <v>0</v>
      </c>
      <c r="P21" s="22">
        <v>1.5</v>
      </c>
      <c r="Q21" s="22">
        <v>1</v>
      </c>
      <c r="R21" s="22">
        <v>0</v>
      </c>
      <c r="S21" s="22">
        <v>1.5</v>
      </c>
      <c r="T21" s="22">
        <v>2</v>
      </c>
      <c r="U21" s="22">
        <v>0</v>
      </c>
      <c r="V21" s="22">
        <v>1</v>
      </c>
      <c r="W21" s="22">
        <v>0</v>
      </c>
      <c r="X21" s="22">
        <v>0.5</v>
      </c>
      <c r="Y21" s="22">
        <v>1</v>
      </c>
      <c r="Z21" s="22">
        <v>2</v>
      </c>
      <c r="AA21" s="22">
        <v>0</v>
      </c>
      <c r="AB21" s="22">
        <v>0</v>
      </c>
      <c r="AC21" s="22">
        <v>0.5</v>
      </c>
      <c r="AD21" s="22">
        <v>2</v>
      </c>
      <c r="AE21" s="22">
        <v>0</v>
      </c>
      <c r="AF21" s="22">
        <v>2</v>
      </c>
      <c r="AG21" s="22">
        <v>0.5</v>
      </c>
      <c r="AH21" s="22">
        <v>2</v>
      </c>
      <c r="AI21" s="22">
        <v>0</v>
      </c>
      <c r="AJ21" s="22">
        <v>1</v>
      </c>
      <c r="AK21" s="22">
        <v>1</v>
      </c>
      <c r="AL21" s="22">
        <v>0</v>
      </c>
      <c r="AM21" s="78">
        <f t="shared" si="0"/>
        <v>23</v>
      </c>
      <c r="AN21" s="10">
        <f t="shared" si="1"/>
        <v>2.875</v>
      </c>
    </row>
    <row r="22" spans="1:40" ht="21">
      <c r="A22" s="27" t="s">
        <v>24</v>
      </c>
      <c r="B22" s="28">
        <v>1049730082</v>
      </c>
      <c r="C22" s="29">
        <v>2</v>
      </c>
      <c r="D22" s="29">
        <v>18</v>
      </c>
      <c r="E22" s="28">
        <v>1219800440344</v>
      </c>
      <c r="F22" s="27">
        <v>2</v>
      </c>
      <c r="G22" s="27">
        <v>99</v>
      </c>
      <c r="H22" s="79"/>
      <c r="I22" s="22">
        <v>2</v>
      </c>
      <c r="J22" s="22">
        <v>0</v>
      </c>
      <c r="K22" s="22">
        <v>1</v>
      </c>
      <c r="L22" s="22">
        <v>2</v>
      </c>
      <c r="M22" s="22">
        <v>1</v>
      </c>
      <c r="N22" s="22">
        <v>0</v>
      </c>
      <c r="O22" s="22">
        <v>0</v>
      </c>
      <c r="P22" s="22">
        <v>1</v>
      </c>
      <c r="Q22" s="22">
        <v>1</v>
      </c>
      <c r="R22" s="22">
        <v>2</v>
      </c>
      <c r="S22" s="22">
        <v>1.5</v>
      </c>
      <c r="T22" s="22">
        <v>0</v>
      </c>
      <c r="U22" s="22">
        <v>0</v>
      </c>
      <c r="V22" s="22">
        <v>0.5</v>
      </c>
      <c r="W22" s="22">
        <v>0</v>
      </c>
      <c r="X22" s="22">
        <v>1</v>
      </c>
      <c r="Y22" s="22">
        <v>1</v>
      </c>
      <c r="Z22" s="22">
        <v>0</v>
      </c>
      <c r="AA22" s="22">
        <v>0</v>
      </c>
      <c r="AB22" s="22">
        <v>0</v>
      </c>
      <c r="AC22" s="22">
        <v>1</v>
      </c>
      <c r="AD22" s="22">
        <v>0</v>
      </c>
      <c r="AE22" s="22">
        <v>0</v>
      </c>
      <c r="AF22" s="22">
        <v>0</v>
      </c>
      <c r="AG22" s="22">
        <v>1.5</v>
      </c>
      <c r="AH22" s="22">
        <v>0</v>
      </c>
      <c r="AI22" s="22">
        <v>0</v>
      </c>
      <c r="AJ22" s="22">
        <v>1</v>
      </c>
      <c r="AK22" s="22">
        <v>0</v>
      </c>
      <c r="AL22" s="22">
        <v>1</v>
      </c>
      <c r="AM22" s="78">
        <f t="shared" si="0"/>
        <v>18.5</v>
      </c>
      <c r="AN22" s="10">
        <f t="shared" si="1"/>
        <v>2.3125</v>
      </c>
    </row>
    <row r="23" spans="1:40" ht="21">
      <c r="A23" s="27" t="s">
        <v>24</v>
      </c>
      <c r="B23" s="28">
        <v>1049730082</v>
      </c>
      <c r="C23" s="29">
        <v>2</v>
      </c>
      <c r="D23" s="29">
        <v>19</v>
      </c>
      <c r="E23" s="28">
        <v>1104700085034</v>
      </c>
      <c r="F23" s="27">
        <v>2</v>
      </c>
      <c r="G23" s="27">
        <v>99</v>
      </c>
      <c r="H23" s="79"/>
      <c r="I23" s="22">
        <v>0</v>
      </c>
      <c r="J23" s="22">
        <v>0</v>
      </c>
      <c r="K23" s="22">
        <v>1.5</v>
      </c>
      <c r="L23" s="22">
        <v>1</v>
      </c>
      <c r="M23" s="22">
        <v>0</v>
      </c>
      <c r="N23" s="22">
        <v>0</v>
      </c>
      <c r="O23" s="22">
        <v>1</v>
      </c>
      <c r="P23" s="22">
        <v>0</v>
      </c>
      <c r="Q23" s="22">
        <v>0</v>
      </c>
      <c r="R23" s="22">
        <v>2</v>
      </c>
      <c r="S23" s="22">
        <v>0.5</v>
      </c>
      <c r="T23" s="22">
        <v>0</v>
      </c>
      <c r="U23" s="22">
        <v>2</v>
      </c>
      <c r="V23" s="22">
        <v>2</v>
      </c>
      <c r="W23" s="22">
        <v>0</v>
      </c>
      <c r="X23" s="22">
        <v>0.5</v>
      </c>
      <c r="Y23" s="22">
        <v>1</v>
      </c>
      <c r="Z23" s="22">
        <v>0</v>
      </c>
      <c r="AA23" s="22">
        <v>0</v>
      </c>
      <c r="AB23" s="22">
        <v>0</v>
      </c>
      <c r="AC23" s="22">
        <v>1.5</v>
      </c>
      <c r="AD23" s="22">
        <v>0</v>
      </c>
      <c r="AE23" s="22">
        <v>2</v>
      </c>
      <c r="AF23" s="22">
        <v>0</v>
      </c>
      <c r="AG23" s="22">
        <v>1</v>
      </c>
      <c r="AH23" s="22">
        <v>2</v>
      </c>
      <c r="AI23" s="22">
        <v>0</v>
      </c>
      <c r="AJ23" s="22">
        <v>1</v>
      </c>
      <c r="AK23" s="22">
        <v>0</v>
      </c>
      <c r="AL23" s="22">
        <v>1</v>
      </c>
      <c r="AM23" s="78">
        <f t="shared" si="0"/>
        <v>20</v>
      </c>
      <c r="AN23" s="10">
        <f t="shared" si="1"/>
        <v>2.5</v>
      </c>
    </row>
    <row r="24" spans="1:40" ht="21">
      <c r="A24" s="88"/>
      <c r="B24" s="89"/>
      <c r="C24" s="99"/>
      <c r="D24" s="99"/>
      <c r="E24" s="89"/>
      <c r="F24" s="88"/>
      <c r="G24" s="88"/>
      <c r="H24" s="112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113">
        <f>AVERAGE(AM6:AM23)</f>
        <v>20.691666666666666</v>
      </c>
      <c r="AN24" s="92" t="s">
        <v>70</v>
      </c>
    </row>
    <row r="25" spans="1:40" ht="21">
      <c r="A25" s="88"/>
      <c r="B25" s="89"/>
      <c r="C25" s="99"/>
      <c r="D25" s="99"/>
      <c r="E25" s="89"/>
      <c r="F25" s="88"/>
      <c r="G25" s="88"/>
      <c r="H25" s="112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113">
        <f>STDEV(AM6:AM23)</f>
        <v>6.27268237021827</v>
      </c>
      <c r="AN25" s="92" t="s">
        <v>69</v>
      </c>
    </row>
    <row r="26" spans="40:42" ht="21">
      <c r="AN26" s="56"/>
      <c r="AO26" s="56"/>
      <c r="AP26" s="36"/>
    </row>
    <row r="27" spans="40:42" ht="21">
      <c r="AN27" s="56"/>
      <c r="AO27" s="56"/>
      <c r="AP27" s="36"/>
    </row>
  </sheetData>
  <sheetProtection/>
  <mergeCells count="12">
    <mergeCell ref="G3:G5"/>
    <mergeCell ref="H3:AL3"/>
    <mergeCell ref="AM3:AM4"/>
    <mergeCell ref="AN3:AN4"/>
    <mergeCell ref="A1:AN1"/>
    <mergeCell ref="A2:AN2"/>
    <mergeCell ref="A3:A5"/>
    <mergeCell ref="B3:B5"/>
    <mergeCell ref="C3:C5"/>
    <mergeCell ref="D3:D5"/>
    <mergeCell ref="E3:E5"/>
    <mergeCell ref="F3:F5"/>
  </mergeCells>
  <conditionalFormatting sqref="AM6:AM25">
    <cfRule type="cellIs" priority="39" dxfId="1" operator="equal">
      <formula>$AO$27</formula>
    </cfRule>
    <cfRule type="cellIs" priority="40" dxfId="2" operator="equal">
      <formula>$AO$26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4" sqref="M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2016-03-22T07:44:38Z</dcterms:modified>
  <cp:category/>
  <cp:version/>
  <cp:contentType/>
  <cp:contentStatus/>
</cp:coreProperties>
</file>