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eng" sheetId="1" r:id="rId1"/>
    <sheet name="แปลผล eng" sheetId="2" r:id="rId2"/>
  </sheets>
  <definedNames/>
  <calcPr fullCalcOnLoad="1"/>
</workbook>
</file>

<file path=xl/sharedStrings.xml><?xml version="1.0" encoding="utf-8"?>
<sst xmlns="http://schemas.openxmlformats.org/spreadsheetml/2006/main" count="117" uniqueCount="54">
  <si>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</si>
  <si>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</si>
  <si>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</si>
  <si>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</si>
  <si>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</si>
  <si>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</si>
  <si>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</si>
  <si>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</si>
  <si>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</si>
  <si>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</si>
  <si>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ต1.1</t>
  </si>
  <si>
    <t>ต1.2</t>
  </si>
  <si>
    <t>ต1.3</t>
  </si>
  <si>
    <t>ต2.1</t>
  </si>
  <si>
    <t>ต2.2</t>
  </si>
  <si>
    <t>ต4.1</t>
  </si>
  <si>
    <t>รวม</t>
  </si>
  <si>
    <t>แปลผล</t>
  </si>
  <si>
    <t>อนุบาล</t>
  </si>
  <si>
    <t>สาระ1</t>
  </si>
  <si>
    <t>สาระ2</t>
  </si>
  <si>
    <t>สาระ3</t>
  </si>
  <si>
    <t>รวมคะแนนและแปลผล</t>
  </si>
  <si>
    <t>ตรวจคะแนนข้อที่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</si>
  <si>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</si>
  <si>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</si>
  <si>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</si>
  <si>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</si>
  <si>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</si>
  <si>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</si>
  <si>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</si>
  <si>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</si>
  <si>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</si>
  <si>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</si>
  <si>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</si>
  <si>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</si>
  <si>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</si>
  <si>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มฐ ต 1.1</t>
  </si>
  <si>
    <t>มฐ ต 1.2</t>
  </si>
  <si>
    <t>มฐ ต 1.3</t>
  </si>
  <si>
    <t>มฐ ต 2.1</t>
  </si>
  <si>
    <t>มฐ ต 2.2</t>
  </si>
  <si>
    <t>มฐ ต 4.1</t>
  </si>
  <si>
    <t>ภาษาอังกฤษ</t>
  </si>
  <si>
    <t>สาระที่ 1 ภาษาเพื่อการสื่อสาร</t>
  </si>
  <si>
    <t>สาระที่ 2  ภาษาและวัฒนธรรม</t>
  </si>
  <si>
    <t>สาระที่ 4 ภาษากับความสัมพันธ์กับชุมชนและโลก</t>
  </si>
  <si>
    <t>ประเภทนักเรียน เด็กปกติ</t>
  </si>
  <si>
    <t>เพศ ทุกเพศ</t>
  </si>
  <si>
    <t>สำนักงานเขตพื้นที่การศึกษา........................................................................</t>
  </si>
  <si>
    <t>ส่วนเบี่ยงเบน
มาตรฐาน</t>
  </si>
  <si>
    <t>โรงเรียน.........................................................................</t>
  </si>
  <si>
    <t xml:space="preserve">รายงานผลการประเมิน Pre O-NET ปีการศึกษา 2560
กลุ่มสาระการเรียนรู้ภาษาต่างประเทศ (ภาษาอังกฤษ) ระดับชั้นประถมศึกษาปีที่ 6  </t>
  </si>
  <si>
    <t>สพป.กาญจนบุรี เขต 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</si>
</sst>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-#,##0"/>
    <numFmt numFmtId="188" formatCode="[$-10409]#,##0.00;\-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Angsana New"/>
      <family val="1"/>
    </font>
    <font>
      <sz val="12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b/>
      <sz val="19"/>
      <color indexed="8"/>
      <name val="BrowalliaUPC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10" borderId="0" xfId="0" applyFont="1" applyFill="1" applyAlignment="1" applyProtection="1">
      <alignment horizontal="center"/>
      <protection/>
    </xf>
    <xf numFmtId="0" fontId="45" fillId="10" borderId="10" xfId="0" applyFont="1" applyFill="1" applyBorder="1" applyAlignment="1" applyProtection="1">
      <alignment horizontal="center"/>
      <protection/>
    </xf>
    <xf numFmtId="0" fontId="46" fillId="10" borderId="10" xfId="0" applyFont="1" applyFill="1" applyBorder="1" applyAlignment="1" applyProtection="1">
      <alignment horizontal="center"/>
      <protection/>
    </xf>
    <xf numFmtId="0" fontId="45" fillId="0" borderId="0" xfId="0" applyFont="1" applyFill="1" applyAlignment="1" applyProtection="1">
      <alignment/>
      <protection/>
    </xf>
    <xf numFmtId="1" fontId="47" fillId="0" borderId="0" xfId="0" applyNumberFormat="1" applyFont="1" applyFill="1" applyAlignment="1" applyProtection="1">
      <alignment/>
      <protection/>
    </xf>
    <xf numFmtId="0" fontId="47" fillId="19" borderId="11" xfId="0" applyFont="1" applyFill="1" applyBorder="1" applyAlignment="1">
      <alignment horizontal="left"/>
    </xf>
    <xf numFmtId="0" fontId="47" fillId="10" borderId="11" xfId="0" applyFont="1" applyFill="1" applyBorder="1" applyAlignment="1">
      <alignment horizontal="left"/>
    </xf>
    <xf numFmtId="1" fontId="47" fillId="10" borderId="0" xfId="0" applyNumberFormat="1" applyFont="1" applyFill="1" applyAlignment="1" applyProtection="1">
      <alignment/>
      <protection/>
    </xf>
    <xf numFmtId="0" fontId="45" fillId="19" borderId="10" xfId="0" applyFont="1" applyFill="1" applyBorder="1" applyAlignment="1" applyProtection="1">
      <alignment horizontal="center"/>
      <protection locked="0"/>
    </xf>
    <xf numFmtId="0" fontId="47" fillId="10" borderId="12" xfId="0" applyFont="1" applyFill="1" applyBorder="1" applyAlignment="1" applyProtection="1">
      <alignment horizontal="left"/>
      <protection/>
    </xf>
    <xf numFmtId="0" fontId="48" fillId="0" borderId="0" xfId="0" applyFont="1" applyBorder="1" applyAlignment="1" applyProtection="1">
      <alignment/>
      <protection locked="0"/>
    </xf>
    <xf numFmtId="1" fontId="48" fillId="0" borderId="0" xfId="0" applyNumberFormat="1" applyFont="1" applyBorder="1" applyAlignment="1" applyProtection="1">
      <alignment/>
      <protection locked="0"/>
    </xf>
    <xf numFmtId="0" fontId="48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10" borderId="0" xfId="0" applyFont="1" applyFill="1" applyAlignment="1">
      <alignment/>
    </xf>
    <xf numFmtId="1" fontId="45" fillId="10" borderId="10" xfId="0" applyNumberFormat="1" applyFont="1" applyFill="1" applyBorder="1" applyAlignment="1" applyProtection="1">
      <alignment horizontal="center"/>
      <protection/>
    </xf>
    <xf numFmtId="0" fontId="47" fillId="10" borderId="13" xfId="0" applyFont="1" applyFill="1" applyBorder="1" applyAlignment="1" applyProtection="1">
      <alignment/>
      <protection/>
    </xf>
    <xf numFmtId="0" fontId="47" fillId="10" borderId="14" xfId="0" applyFont="1" applyFill="1" applyBorder="1" applyAlignment="1" applyProtection="1">
      <alignment/>
      <protection/>
    </xf>
    <xf numFmtId="0" fontId="47" fillId="10" borderId="13" xfId="0" applyFont="1" applyFill="1" applyBorder="1" applyAlignment="1" applyProtection="1">
      <alignment horizontal="center"/>
      <protection/>
    </xf>
    <xf numFmtId="0" fontId="45" fillId="10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1" fontId="48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Fill="1" applyAlignment="1" applyProtection="1">
      <alignment horizontal="center"/>
      <protection/>
    </xf>
    <xf numFmtId="0" fontId="38" fillId="19" borderId="11" xfId="0" applyFont="1" applyFill="1" applyBorder="1" applyAlignment="1">
      <alignment horizontal="center"/>
    </xf>
    <xf numFmtId="0" fontId="9" fillId="0" borderId="15" xfId="0" applyFont="1" applyBorder="1" applyAlignment="1" applyProtection="1">
      <alignment horizontal="center" vertical="center" wrapText="1" readingOrder="1"/>
      <protection locked="0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11" fillId="0" borderId="16" xfId="0" applyFont="1" applyBorder="1" applyAlignment="1" applyProtection="1">
      <alignment horizontal="left" vertical="top" wrapText="1" readingOrder="1"/>
      <protection locked="0"/>
    </xf>
    <xf numFmtId="0" fontId="11" fillId="0" borderId="16" xfId="0" applyFont="1" applyBorder="1" applyAlignment="1" applyProtection="1">
      <alignment horizontal="center" vertical="top" wrapText="1" readingOrder="1"/>
      <protection locked="0"/>
    </xf>
    <xf numFmtId="187" fontId="11" fillId="0" borderId="16" xfId="0" applyNumberFormat="1" applyFont="1" applyBorder="1" applyAlignment="1" applyProtection="1">
      <alignment horizontal="center" vertical="top" wrapText="1" readingOrder="1"/>
      <protection locked="0"/>
    </xf>
    <xf numFmtId="188" fontId="11" fillId="0" borderId="16" xfId="0" applyNumberFormat="1" applyFont="1" applyBorder="1" applyAlignment="1" applyProtection="1">
      <alignment horizontal="center" vertical="top" wrapText="1" readingOrder="1"/>
      <protection locked="0"/>
    </xf>
    <xf numFmtId="0" fontId="8" fillId="0" borderId="17" xfId="0" applyFont="1" applyBorder="1" applyAlignment="1" applyProtection="1">
      <alignment horizontal="left" vertical="top" wrapText="1" readingOrder="1"/>
      <protection locked="0"/>
    </xf>
    <xf numFmtId="0" fontId="8" fillId="0" borderId="17" xfId="0" applyFont="1" applyBorder="1" applyAlignment="1" applyProtection="1">
      <alignment horizontal="center" vertical="top" wrapText="1" readingOrder="1"/>
      <protection locked="0"/>
    </xf>
    <xf numFmtId="187" fontId="8" fillId="0" borderId="17" xfId="0" applyNumberFormat="1" applyFont="1" applyBorder="1" applyAlignment="1" applyProtection="1">
      <alignment horizontal="center" vertical="top" wrapText="1" readingOrder="1"/>
      <protection locked="0"/>
    </xf>
    <xf numFmtId="188" fontId="8" fillId="0" borderId="17" xfId="0" applyNumberFormat="1" applyFont="1" applyBorder="1" applyAlignment="1" applyProtection="1">
      <alignment horizontal="center" vertical="top" wrapText="1" readingOrder="1"/>
      <protection locked="0"/>
    </xf>
    <xf numFmtId="0" fontId="8" fillId="0" borderId="18" xfId="0" applyFont="1" applyBorder="1" applyAlignment="1" applyProtection="1">
      <alignment horizontal="left" vertical="top" wrapText="1" readingOrder="1"/>
      <protection locked="0"/>
    </xf>
    <xf numFmtId="0" fontId="8" fillId="0" borderId="18" xfId="0" applyFont="1" applyBorder="1" applyAlignment="1" applyProtection="1">
      <alignment horizontal="center" vertical="top" wrapText="1" readingOrder="1"/>
      <protection locked="0"/>
    </xf>
    <xf numFmtId="187" fontId="8" fillId="0" borderId="18" xfId="0" applyNumberFormat="1" applyFont="1" applyBorder="1" applyAlignment="1" applyProtection="1">
      <alignment horizontal="center" vertical="top" wrapText="1" readingOrder="1"/>
      <protection locked="0"/>
    </xf>
    <xf numFmtId="188" fontId="8" fillId="0" borderId="18" xfId="0" applyNumberFormat="1" applyFont="1" applyBorder="1" applyAlignment="1" applyProtection="1">
      <alignment horizontal="center" vertical="top" wrapText="1" readingOrder="1"/>
      <protection locked="0"/>
    </xf>
    <xf numFmtId="0" fontId="11" fillId="0" borderId="19" xfId="0" applyFont="1" applyBorder="1" applyAlignment="1" applyProtection="1">
      <alignment horizontal="left" vertical="top" wrapText="1" readingOrder="1"/>
      <protection locked="0"/>
    </xf>
    <xf numFmtId="0" fontId="11" fillId="0" borderId="19" xfId="0" applyFont="1" applyBorder="1" applyAlignment="1" applyProtection="1">
      <alignment horizontal="center" vertical="top" wrapText="1" readingOrder="1"/>
      <protection locked="0"/>
    </xf>
    <xf numFmtId="187" fontId="11" fillId="0" borderId="19" xfId="0" applyNumberFormat="1" applyFont="1" applyBorder="1" applyAlignment="1" applyProtection="1">
      <alignment horizontal="center" vertical="top" wrapText="1" readingOrder="1"/>
      <protection locked="0"/>
    </xf>
    <xf numFmtId="188" fontId="11" fillId="0" borderId="19" xfId="0" applyNumberFormat="1" applyFont="1" applyBorder="1" applyAlignment="1" applyProtection="1">
      <alignment horizontal="center" vertical="top" wrapText="1" readingOrder="1"/>
      <protection locked="0"/>
    </xf>
    <xf numFmtId="0" fontId="11" fillId="0" borderId="20" xfId="0" applyFont="1" applyBorder="1" applyAlignment="1" applyProtection="1">
      <alignment horizontal="left" vertical="top" wrapText="1" readingOrder="1"/>
      <protection locked="0"/>
    </xf>
    <xf numFmtId="0" fontId="11" fillId="0" borderId="20" xfId="0" applyFont="1" applyBorder="1" applyAlignment="1" applyProtection="1">
      <alignment horizontal="center" vertical="top" wrapText="1" readingOrder="1"/>
      <protection locked="0"/>
    </xf>
    <xf numFmtId="187" fontId="11" fillId="0" borderId="20" xfId="0" applyNumberFormat="1" applyFont="1" applyBorder="1" applyAlignment="1" applyProtection="1">
      <alignment horizontal="center" vertical="top" wrapText="1" readingOrder="1"/>
      <protection locked="0"/>
    </xf>
    <xf numFmtId="188" fontId="11" fillId="0" borderId="20" xfId="0" applyNumberFormat="1" applyFont="1" applyBorder="1" applyAlignment="1" applyProtection="1">
      <alignment horizontal="center" vertical="top" wrapText="1" readingOrder="1"/>
      <protection locked="0"/>
    </xf>
    <xf numFmtId="0" fontId="45" fillId="9" borderId="21" xfId="0" applyFont="1" applyFill="1" applyBorder="1" applyAlignment="1" applyProtection="1">
      <alignment horizontal="center"/>
      <protection locked="0"/>
    </xf>
    <xf numFmtId="0" fontId="45" fillId="33" borderId="21" xfId="0" applyFont="1" applyFill="1" applyBorder="1" applyAlignment="1" applyProtection="1">
      <alignment horizontal="center"/>
      <protection locked="0"/>
    </xf>
    <xf numFmtId="0" fontId="45" fillId="34" borderId="21" xfId="0" applyFont="1" applyFill="1" applyBorder="1" applyAlignment="1" applyProtection="1">
      <alignment horizontal="center"/>
      <protection locked="0"/>
    </xf>
    <xf numFmtId="0" fontId="45" fillId="34" borderId="22" xfId="0" applyFont="1" applyFill="1" applyBorder="1" applyAlignment="1" applyProtection="1">
      <alignment horizontal="center"/>
      <protection locked="0"/>
    </xf>
    <xf numFmtId="0" fontId="48" fillId="10" borderId="23" xfId="0" applyFont="1" applyFill="1" applyBorder="1" applyAlignment="1">
      <alignment horizontal="center" vertical="center"/>
    </xf>
    <xf numFmtId="0" fontId="48" fillId="10" borderId="23" xfId="0" applyFont="1" applyFill="1" applyBorder="1" applyAlignment="1">
      <alignment horizontal="center"/>
    </xf>
    <xf numFmtId="1" fontId="48" fillId="10" borderId="23" xfId="0" applyNumberFormat="1" applyFont="1" applyFill="1" applyBorder="1" applyAlignment="1">
      <alignment horizontal="center" vertical="center"/>
    </xf>
    <xf numFmtId="1" fontId="48" fillId="10" borderId="23" xfId="0" applyNumberFormat="1" applyFont="1" applyFill="1" applyBorder="1" applyAlignment="1">
      <alignment horizontal="center"/>
    </xf>
    <xf numFmtId="0" fontId="45" fillId="10" borderId="23" xfId="0" applyFont="1" applyFill="1" applyBorder="1" applyAlignment="1">
      <alignment/>
    </xf>
    <xf numFmtId="0" fontId="45" fillId="10" borderId="23" xfId="0" applyFont="1" applyFill="1" applyBorder="1" applyAlignment="1">
      <alignment horizontal="center"/>
    </xf>
    <xf numFmtId="0" fontId="45" fillId="10" borderId="23" xfId="0" applyFont="1" applyFill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top" wrapText="1" readingOrder="1"/>
      <protection locked="0"/>
    </xf>
    <xf numFmtId="1" fontId="45" fillId="10" borderId="12" xfId="0" applyNumberFormat="1" applyFont="1" applyFill="1" applyBorder="1" applyAlignment="1" applyProtection="1">
      <alignment horizontal="left"/>
      <protection/>
    </xf>
    <xf numFmtId="1" fontId="45" fillId="10" borderId="13" xfId="0" applyNumberFormat="1" applyFont="1" applyFill="1" applyBorder="1" applyAlignment="1" applyProtection="1">
      <alignment horizontal="left"/>
      <protection/>
    </xf>
    <xf numFmtId="1" fontId="45" fillId="10" borderId="14" xfId="0" applyNumberFormat="1" applyFont="1" applyFill="1" applyBorder="1" applyAlignment="1" applyProtection="1">
      <alignment horizontal="left"/>
      <protection/>
    </xf>
    <xf numFmtId="1" fontId="45" fillId="30" borderId="25" xfId="0" applyNumberFormat="1" applyFont="1" applyFill="1" applyBorder="1" applyAlignment="1" applyProtection="1">
      <alignment horizontal="center" vertical="center"/>
      <protection locked="0"/>
    </xf>
    <xf numFmtId="1" fontId="45" fillId="30" borderId="2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left"/>
      <protection locked="0"/>
    </xf>
    <xf numFmtId="0" fontId="45" fillId="19" borderId="12" xfId="0" applyFont="1" applyFill="1" applyBorder="1" applyAlignment="1" applyProtection="1">
      <alignment horizontal="center"/>
      <protection locked="0"/>
    </xf>
    <xf numFmtId="0" fontId="45" fillId="19" borderId="13" xfId="0" applyFont="1" applyFill="1" applyBorder="1" applyAlignment="1" applyProtection="1">
      <alignment horizontal="center"/>
      <protection locked="0"/>
    </xf>
    <xf numFmtId="0" fontId="47" fillId="30" borderId="11" xfId="0" applyFont="1" applyFill="1" applyBorder="1" applyAlignment="1" applyProtection="1">
      <alignment horizontal="left"/>
      <protection locked="0"/>
    </xf>
    <xf numFmtId="0" fontId="45" fillId="30" borderId="25" xfId="0" applyFont="1" applyFill="1" applyBorder="1" applyAlignment="1" applyProtection="1">
      <alignment horizontal="center" vertical="center"/>
      <protection locked="0"/>
    </xf>
    <xf numFmtId="0" fontId="45" fillId="30" borderId="2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 wrapText="1" readingOrder="1"/>
      <protection locked="0"/>
    </xf>
    <xf numFmtId="0" fontId="9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10" fillId="0" borderId="15" xfId="0" applyFont="1" applyBorder="1" applyAlignment="1" applyProtection="1">
      <alignment horizontal="center" vertical="center" wrapText="1" readingOrder="1"/>
      <protection locked="0"/>
    </xf>
    <xf numFmtId="0" fontId="8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12" fillId="0" borderId="0" xfId="0" applyFont="1" applyAlignment="1" applyProtection="1">
      <alignment horizont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85725</xdr:rowOff>
    </xdr:from>
    <xdr:to>
      <xdr:col>12</xdr:col>
      <xdr:colOff>390525</xdr:colOff>
      <xdr:row>1</xdr:row>
      <xdr:rowOff>209550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85725"/>
          <a:ext cx="666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6"/>
  <sheetViews>
    <sheetView tabSelected="1" zoomScale="145" zoomScaleNormal="145" zoomScalePageLayoutView="0" workbookViewId="0" topLeftCell="A1">
      <selection activeCell="A21" sqref="A21:AZ36"/>
    </sheetView>
  </sheetViews>
  <sheetFormatPr defaultColWidth="9.140625" defaultRowHeight="15"/>
  <cols>
    <col min="1" max="1" width="23.28125" style="1" customWidth="1"/>
    <col min="2" max="2" width="12.421875" style="1" customWidth="1"/>
    <col min="3" max="3" width="12.57421875" style="1" customWidth="1"/>
    <col min="4" max="4" width="21.57421875" style="1" customWidth="1"/>
    <col min="5" max="5" width="18.7109375" style="1" customWidth="1"/>
    <col min="6" max="6" width="7.28125" style="1" customWidth="1"/>
    <col min="7" max="72" width="4.8515625" style="15" customWidth="1"/>
    <col min="73" max="98" width="4.8515625" style="1" customWidth="1"/>
    <col min="99" max="104" width="4.7109375" style="1" customWidth="1"/>
    <col min="105" max="111" width="7.00390625" style="1" customWidth="1"/>
    <col min="112" max="16384" width="9.140625" style="1" customWidth="1"/>
  </cols>
  <sheetData>
    <row r="1" spans="1:99" ht="2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6"/>
    </row>
    <row r="2" spans="1:112" ht="21">
      <c r="A2" s="68" t="s">
        <v>7</v>
      </c>
      <c r="B2" s="68"/>
      <c r="C2" s="68"/>
      <c r="D2" s="68"/>
      <c r="E2" s="68"/>
      <c r="F2" s="68"/>
      <c r="G2" s="7" t="s">
        <v>8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8" t="s">
        <v>9</v>
      </c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9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</row>
    <row r="3" spans="1:112" ht="21">
      <c r="A3" s="69" t="s">
        <v>0</v>
      </c>
      <c r="B3" s="63" t="s">
        <v>1</v>
      </c>
      <c r="C3" s="63" t="s">
        <v>2</v>
      </c>
      <c r="D3" s="69" t="s">
        <v>3</v>
      </c>
      <c r="E3" s="63" t="s">
        <v>4</v>
      </c>
      <c r="F3" s="63" t="s">
        <v>5</v>
      </c>
      <c r="G3" s="66" t="s">
        <v>6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11" t="s">
        <v>23</v>
      </c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9"/>
      <c r="CU3" s="60" t="s">
        <v>22</v>
      </c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2"/>
    </row>
    <row r="4" spans="1:112" ht="21">
      <c r="A4" s="70"/>
      <c r="B4" s="64"/>
      <c r="C4" s="64"/>
      <c r="D4" s="70"/>
      <c r="E4" s="64"/>
      <c r="F4" s="64"/>
      <c r="G4" s="10">
        <v>1</v>
      </c>
      <c r="H4" s="10">
        <v>2</v>
      </c>
      <c r="I4" s="10">
        <v>3</v>
      </c>
      <c r="J4" s="10">
        <v>4</v>
      </c>
      <c r="K4" s="10">
        <v>5</v>
      </c>
      <c r="L4" s="10">
        <v>6</v>
      </c>
      <c r="M4" s="10">
        <v>7</v>
      </c>
      <c r="N4" s="10">
        <v>8</v>
      </c>
      <c r="O4" s="10">
        <v>9</v>
      </c>
      <c r="P4" s="10">
        <v>10</v>
      </c>
      <c r="Q4" s="10">
        <v>11</v>
      </c>
      <c r="R4" s="10">
        <v>12</v>
      </c>
      <c r="S4" s="10">
        <v>13</v>
      </c>
      <c r="T4" s="10">
        <v>14</v>
      </c>
      <c r="U4" s="10">
        <v>15</v>
      </c>
      <c r="V4" s="10">
        <v>16</v>
      </c>
      <c r="W4" s="10">
        <v>17</v>
      </c>
      <c r="X4" s="10">
        <v>18</v>
      </c>
      <c r="Y4" s="10">
        <v>19</v>
      </c>
      <c r="Z4" s="10">
        <v>20</v>
      </c>
      <c r="AA4" s="10">
        <v>21</v>
      </c>
      <c r="AB4" s="10">
        <v>22</v>
      </c>
      <c r="AC4" s="10">
        <v>23</v>
      </c>
      <c r="AD4" s="10">
        <v>24</v>
      </c>
      <c r="AE4" s="10">
        <v>25</v>
      </c>
      <c r="AF4" s="10">
        <v>26</v>
      </c>
      <c r="AG4" s="10">
        <v>27</v>
      </c>
      <c r="AH4" s="10">
        <v>28</v>
      </c>
      <c r="AI4" s="10">
        <v>29</v>
      </c>
      <c r="AJ4" s="10">
        <v>30</v>
      </c>
      <c r="AK4" s="10">
        <v>31.2</v>
      </c>
      <c r="AL4" s="10">
        <v>31.2</v>
      </c>
      <c r="AM4" s="10">
        <v>31.3</v>
      </c>
      <c r="AN4" s="10">
        <v>31.4</v>
      </c>
      <c r="AO4" s="10">
        <v>32.1</v>
      </c>
      <c r="AP4" s="10">
        <v>32.2</v>
      </c>
      <c r="AQ4" s="10">
        <v>32.3</v>
      </c>
      <c r="AR4" s="10">
        <v>32.4</v>
      </c>
      <c r="AS4" s="10">
        <v>33</v>
      </c>
      <c r="AT4" s="10">
        <v>34</v>
      </c>
      <c r="AU4" s="10">
        <v>35</v>
      </c>
      <c r="AV4" s="10">
        <v>36</v>
      </c>
      <c r="AW4" s="10">
        <v>37</v>
      </c>
      <c r="AX4" s="10">
        <v>38</v>
      </c>
      <c r="AY4" s="10">
        <v>39</v>
      </c>
      <c r="AZ4" s="10">
        <v>40</v>
      </c>
      <c r="BA4" s="3">
        <v>1</v>
      </c>
      <c r="BB4" s="3">
        <v>2</v>
      </c>
      <c r="BC4" s="3">
        <v>3</v>
      </c>
      <c r="BD4" s="3">
        <v>4</v>
      </c>
      <c r="BE4" s="3">
        <v>5</v>
      </c>
      <c r="BF4" s="3">
        <v>6</v>
      </c>
      <c r="BG4" s="3">
        <v>7</v>
      </c>
      <c r="BH4" s="3">
        <v>8</v>
      </c>
      <c r="BI4" s="3">
        <v>9</v>
      </c>
      <c r="BJ4" s="3">
        <v>10</v>
      </c>
      <c r="BK4" s="3">
        <v>11</v>
      </c>
      <c r="BL4" s="3">
        <v>12</v>
      </c>
      <c r="BM4" s="3">
        <v>13</v>
      </c>
      <c r="BN4" s="3">
        <v>14</v>
      </c>
      <c r="BO4" s="3">
        <v>15</v>
      </c>
      <c r="BP4" s="3">
        <v>16</v>
      </c>
      <c r="BQ4" s="3">
        <v>17</v>
      </c>
      <c r="BR4" s="3">
        <v>18</v>
      </c>
      <c r="BS4" s="3">
        <v>19</v>
      </c>
      <c r="BT4" s="3">
        <v>20</v>
      </c>
      <c r="BU4" s="3">
        <v>21</v>
      </c>
      <c r="BV4" s="3">
        <v>22</v>
      </c>
      <c r="BW4" s="3">
        <v>23</v>
      </c>
      <c r="BX4" s="3">
        <v>24</v>
      </c>
      <c r="BY4" s="3">
        <v>25</v>
      </c>
      <c r="BZ4" s="3">
        <v>26</v>
      </c>
      <c r="CA4" s="3">
        <v>27</v>
      </c>
      <c r="CB4" s="3">
        <v>28</v>
      </c>
      <c r="CC4" s="3">
        <v>29</v>
      </c>
      <c r="CD4" s="3">
        <v>30</v>
      </c>
      <c r="CE4" s="3">
        <v>31.1</v>
      </c>
      <c r="CF4" s="3">
        <v>31.2</v>
      </c>
      <c r="CG4" s="4">
        <v>31.3</v>
      </c>
      <c r="CH4" s="3">
        <v>31.4</v>
      </c>
      <c r="CI4" s="3">
        <v>32.1</v>
      </c>
      <c r="CJ4" s="3">
        <v>32.2</v>
      </c>
      <c r="CK4" s="3">
        <v>32.3</v>
      </c>
      <c r="CL4" s="3">
        <v>32.4</v>
      </c>
      <c r="CM4" s="3">
        <v>33</v>
      </c>
      <c r="CN4" s="3">
        <v>34</v>
      </c>
      <c r="CO4" s="3">
        <v>35</v>
      </c>
      <c r="CP4" s="3">
        <v>36</v>
      </c>
      <c r="CQ4" s="3">
        <v>37</v>
      </c>
      <c r="CR4" s="3">
        <v>38</v>
      </c>
      <c r="CS4" s="3">
        <v>39</v>
      </c>
      <c r="CT4" s="3">
        <v>40</v>
      </c>
      <c r="CU4" s="17" t="s">
        <v>10</v>
      </c>
      <c r="CV4" s="21" t="s">
        <v>11</v>
      </c>
      <c r="CW4" s="21" t="s">
        <v>12</v>
      </c>
      <c r="CX4" s="21" t="s">
        <v>13</v>
      </c>
      <c r="CY4" s="21" t="s">
        <v>14</v>
      </c>
      <c r="CZ4" s="21" t="s">
        <v>15</v>
      </c>
      <c r="DA4" s="21" t="s">
        <v>19</v>
      </c>
      <c r="DB4" s="21" t="s">
        <v>17</v>
      </c>
      <c r="DC4" s="21" t="s">
        <v>20</v>
      </c>
      <c r="DD4" s="21" t="s">
        <v>17</v>
      </c>
      <c r="DE4" s="21" t="s">
        <v>21</v>
      </c>
      <c r="DF4" s="21" t="s">
        <v>17</v>
      </c>
      <c r="DG4" s="21" t="s">
        <v>16</v>
      </c>
      <c r="DH4" s="21" t="s">
        <v>17</v>
      </c>
    </row>
    <row r="5" spans="1:112" ht="23.25">
      <c r="A5" s="70"/>
      <c r="B5" s="64"/>
      <c r="C5" s="64"/>
      <c r="D5" s="70"/>
      <c r="E5" s="64"/>
      <c r="F5" s="64"/>
      <c r="G5" s="48">
        <v>1</v>
      </c>
      <c r="H5" s="48">
        <v>1</v>
      </c>
      <c r="I5" s="48">
        <v>1</v>
      </c>
      <c r="J5" s="48">
        <v>1</v>
      </c>
      <c r="K5" s="48">
        <v>1</v>
      </c>
      <c r="L5" s="48">
        <v>1</v>
      </c>
      <c r="M5" s="48">
        <v>1</v>
      </c>
      <c r="N5" s="48">
        <v>1</v>
      </c>
      <c r="O5" s="48">
        <v>1</v>
      </c>
      <c r="P5" s="48">
        <v>1</v>
      </c>
      <c r="Q5" s="48">
        <v>1</v>
      </c>
      <c r="R5" s="48">
        <v>1</v>
      </c>
      <c r="S5" s="48">
        <v>1</v>
      </c>
      <c r="T5" s="48">
        <v>1</v>
      </c>
      <c r="U5" s="48">
        <v>1</v>
      </c>
      <c r="V5" s="48">
        <v>1</v>
      </c>
      <c r="W5" s="48">
        <v>1</v>
      </c>
      <c r="X5" s="48">
        <v>1</v>
      </c>
      <c r="Y5" s="48">
        <v>1</v>
      </c>
      <c r="Z5" s="48">
        <v>1</v>
      </c>
      <c r="AA5" s="48">
        <v>1</v>
      </c>
      <c r="AB5" s="48">
        <v>1</v>
      </c>
      <c r="AC5" s="48">
        <v>1</v>
      </c>
      <c r="AD5" s="48">
        <v>1</v>
      </c>
      <c r="AE5" s="48">
        <v>1</v>
      </c>
      <c r="AF5" s="48">
        <v>1</v>
      </c>
      <c r="AG5" s="48">
        <v>1</v>
      </c>
      <c r="AH5" s="48">
        <v>1</v>
      </c>
      <c r="AI5" s="48">
        <v>1</v>
      </c>
      <c r="AJ5" s="48">
        <v>1</v>
      </c>
      <c r="AK5" s="49">
        <v>1</v>
      </c>
      <c r="AL5" s="49">
        <v>1</v>
      </c>
      <c r="AM5" s="49">
        <v>1</v>
      </c>
      <c r="AN5" s="49">
        <v>1</v>
      </c>
      <c r="AO5" s="49">
        <v>1</v>
      </c>
      <c r="AP5" s="49">
        <v>1</v>
      </c>
      <c r="AQ5" s="49">
        <v>1</v>
      </c>
      <c r="AR5" s="49">
        <v>1</v>
      </c>
      <c r="AS5" s="50">
        <v>3</v>
      </c>
      <c r="AT5" s="50">
        <v>3</v>
      </c>
      <c r="AU5" s="50">
        <v>3</v>
      </c>
      <c r="AV5" s="50">
        <v>3</v>
      </c>
      <c r="AW5" s="50">
        <v>3</v>
      </c>
      <c r="AX5" s="50">
        <v>3</v>
      </c>
      <c r="AY5" s="50">
        <v>3</v>
      </c>
      <c r="AZ5" s="51">
        <v>3</v>
      </c>
      <c r="BA5" s="52">
        <f>IF(G5=1,2,IF(G5&lt;1,0,IF(G5&gt;1,0)))</f>
        <v>2</v>
      </c>
      <c r="BB5" s="52">
        <f>IF(H5=1,2,IF(H5&lt;1,0,IF(H5&gt;1,0)))</f>
        <v>2</v>
      </c>
      <c r="BC5" s="52">
        <f>IF(I5=1,2,IF(I5&lt;1,0,IF(I5&gt;1,0)))</f>
        <v>2</v>
      </c>
      <c r="BD5" s="52">
        <f>IF(J5=1,2,IF(J5&lt;1,0,IF(J5&gt;1,0)))</f>
        <v>2</v>
      </c>
      <c r="BE5" s="52">
        <f>IF(K5=1,2,IF(K5&lt;1,0,IF(K5&gt;1,0)))</f>
        <v>2</v>
      </c>
      <c r="BF5" s="52">
        <f>IF(L5=1,2,IF(L5&lt;1,0,IF(L5&gt;1,0)))</f>
        <v>2</v>
      </c>
      <c r="BG5" s="52">
        <f>IF(M5=1,2,IF(M5&lt;1,0,IF(M5&gt;1,0)))</f>
        <v>2</v>
      </c>
      <c r="BH5" s="52">
        <f>IF(N5=1,2,IF(N5&lt;1,0,IF(N5&gt;1,0)))</f>
        <v>2</v>
      </c>
      <c r="BI5" s="52">
        <f>IF(O5=1,2,IF(O5&lt;1,0,IF(O5&gt;1,0)))</f>
        <v>2</v>
      </c>
      <c r="BJ5" s="52">
        <f>IF(P5=1,2,IF(P5&lt;1,0,IF(P5&gt;1,0)))</f>
        <v>2</v>
      </c>
      <c r="BK5" s="52">
        <f>IF(Q5=1,2,IF(Q5&lt;1,0,IF(Q5&gt;1,0)))</f>
        <v>2</v>
      </c>
      <c r="BL5" s="52">
        <f>IF(R5=1,2,IF(R5&lt;1,0,IF(R5&gt;1,0)))</f>
        <v>2</v>
      </c>
      <c r="BM5" s="52">
        <f>IF(S5=1,2,IF(S5&lt;1,0,IF(S5&gt;1,0)))</f>
        <v>2</v>
      </c>
      <c r="BN5" s="52">
        <f>IF(T5=1,2,IF(T5&lt;1,0,IF(T5&gt;1,0)))</f>
        <v>2</v>
      </c>
      <c r="BO5" s="52">
        <f>IF(U5=1,2,IF(U5&lt;1,0,IF(U5&gt;1,0)))</f>
        <v>2</v>
      </c>
      <c r="BP5" s="52">
        <f>IF(V5=1,2,IF(V5&lt;1,0,IF(V5&gt;1,0)))</f>
        <v>2</v>
      </c>
      <c r="BQ5" s="52">
        <f>IF(W5=1,2,IF(W5&lt;1,0,IF(W5&gt;1,0)))</f>
        <v>2</v>
      </c>
      <c r="BR5" s="52">
        <f>IF(X5=1,2,IF(X5&lt;1,0,IF(X5&gt;1,0)))</f>
        <v>2</v>
      </c>
      <c r="BS5" s="52">
        <f>IF(Y5=1,2,IF(Y5&lt;1,0,IF(Y5&gt;1,0)))</f>
        <v>2</v>
      </c>
      <c r="BT5" s="52">
        <f>IF(Z5=1,2,IF(Z5&lt;1,0,IF(Z5&gt;1,0)))</f>
        <v>2</v>
      </c>
      <c r="BU5" s="52">
        <f>IF(AA5=1,2,IF(AA5&lt;1,0,IF(AA5&gt;1,0)))</f>
        <v>2</v>
      </c>
      <c r="BV5" s="52">
        <f>IF(AB5=1,2,IF(AB5&lt;1,0,IF(AB5&gt;1,0)))</f>
        <v>2</v>
      </c>
      <c r="BW5" s="52">
        <f>IF(AC5=1,2,IF(AC5&lt;1,0,IF(AC5&gt;1,0)))</f>
        <v>2</v>
      </c>
      <c r="BX5" s="52">
        <f>IF(AD5=1,2,IF(AD5&lt;1,0,IF(AD5&gt;1,0)))</f>
        <v>2</v>
      </c>
      <c r="BY5" s="52">
        <f>IF(AE5=1,2,IF(AE5&lt;1,0,IF(AE5&gt;1,0)))</f>
        <v>2</v>
      </c>
      <c r="BZ5" s="52">
        <f>IF(AF5=1,2,IF(AF5&lt;1,0,IF(AF5&gt;1,0)))</f>
        <v>2</v>
      </c>
      <c r="CA5" s="52">
        <f>IF(AG5=1,2,IF(AG5&lt;1,0,IF(AG5&gt;1,0)))</f>
        <v>2</v>
      </c>
      <c r="CB5" s="52">
        <f>IF(AH5=1,2,IF(AH5&lt;1,0,IF(AH5&gt;1,0)))</f>
        <v>2</v>
      </c>
      <c r="CC5" s="52">
        <f>IF(AI5=1,2,IF(AI5&lt;1,0,IF(AI5&gt;1,0)))</f>
        <v>2</v>
      </c>
      <c r="CD5" s="52">
        <f>IF(AJ5=1,2,IF(AJ5&lt;1,0,IF(AJ5&gt;1,0)))</f>
        <v>2</v>
      </c>
      <c r="CE5" s="52">
        <f>IF(AK5=1,2,IF(AK5&lt;1,0,IF(AK5&gt;1,0)))</f>
        <v>2</v>
      </c>
      <c r="CF5" s="52">
        <f>IF(AL5=1,2,IF(AL5&lt;1,0,IF(AL5&gt;1,0)))</f>
        <v>2</v>
      </c>
      <c r="CG5" s="52">
        <f>IF(AM5=1,2,IF(AM5&lt;1,0,IF(AM5&gt;1,0)))</f>
        <v>2</v>
      </c>
      <c r="CH5" s="52">
        <f>IF(AN5=1,2,IF(AN5&lt;1,0,IF(AN5&gt;1,0)))</f>
        <v>2</v>
      </c>
      <c r="CI5" s="52">
        <f>IF(AO5=1,2,IF(AO5&lt;1,0,IF(AO5&gt;1,0)))</f>
        <v>2</v>
      </c>
      <c r="CJ5" s="52">
        <f>IF(AP5=1,2,IF(AP5&lt;1,0,IF(AP5&gt;1,0)))</f>
        <v>2</v>
      </c>
      <c r="CK5" s="52">
        <f>IF(AQ5=1,2,IF(AQ5&lt;1,0,IF(AQ5&gt;1,0)))</f>
        <v>2</v>
      </c>
      <c r="CL5" s="52">
        <f>IF(AR5=1,2,IF(AR5&lt;1,0,IF(AR5&gt;1,0)))</f>
        <v>2</v>
      </c>
      <c r="CM5" s="52">
        <f>AS5</f>
        <v>3</v>
      </c>
      <c r="CN5" s="52">
        <f>AT5</f>
        <v>3</v>
      </c>
      <c r="CO5" s="52">
        <f>AU5</f>
        <v>3</v>
      </c>
      <c r="CP5" s="52">
        <f>AV5</f>
        <v>3</v>
      </c>
      <c r="CQ5" s="52">
        <f>AW5</f>
        <v>3</v>
      </c>
      <c r="CR5" s="52">
        <f>AX5</f>
        <v>3</v>
      </c>
      <c r="CS5" s="52">
        <f>AY5</f>
        <v>3</v>
      </c>
      <c r="CT5" s="52">
        <f>AZ5</f>
        <v>3</v>
      </c>
      <c r="CU5" s="53">
        <f>BA5+BB5+BC5+BD5+BE5+BF5+BG5+CE5+CF5+CG5+CH5+CM5</f>
        <v>25</v>
      </c>
      <c r="CV5" s="54">
        <f>BH5+BI5+BJ5+BK5+BL5+BM5+BN5+BO5+BP5+BQ5+CN5+CO5+CP5</f>
        <v>29</v>
      </c>
      <c r="CW5" s="53">
        <f>BR5+BS5+BT5+BU5+BV5+BW5+CI5+CJ5+CK5+CL5+CQ5+CR5</f>
        <v>26</v>
      </c>
      <c r="CX5" s="53">
        <f>BX5+BY5+BZ5+CS5</f>
        <v>9</v>
      </c>
      <c r="CY5" s="53">
        <f>CA5+CB5+CC5</f>
        <v>6</v>
      </c>
      <c r="CZ5" s="53">
        <f>CD5+CT5</f>
        <v>5</v>
      </c>
      <c r="DA5" s="55">
        <f>CU5+CV5+CW5</f>
        <v>80</v>
      </c>
      <c r="DB5" s="56" t="str">
        <f>IF(DA5&lt;20,"ปรับปรุง",IF(DA5&lt;40,"พอใช้",IF(DA5&lt;60,"ดี",IF(DA5&gt;=60,"ดีมาก"))))</f>
        <v>ดีมาก</v>
      </c>
      <c r="DC5" s="57">
        <f>CX5+CY5</f>
        <v>15</v>
      </c>
      <c r="DD5" s="56" t="str">
        <f>IF(DC5&lt;3.75,"ปรับปรุง",IF(DC5&lt;7.5,"พอใช้",IF(DC5&lt;11.25,"ดี",IF(DC5&gt;=11.25,"ดีมาก"))))</f>
        <v>ดีมาก</v>
      </c>
      <c r="DE5" s="57">
        <f>CZ5</f>
        <v>5</v>
      </c>
      <c r="DF5" s="56" t="str">
        <f>IF(DE5&lt;1.75,"ปรับปรุง",IF(DE5&lt;2.5,"พอใช้",IF(DE5&lt;4.25,"ดี",IF(DE5&gt;=4.25,"ดีมาก"))))</f>
        <v>ดีมาก</v>
      </c>
      <c r="DG5" s="57">
        <f>SUM(CU5:CZ5)</f>
        <v>100</v>
      </c>
      <c r="DH5" s="58" t="str">
        <f>IF(DG5&lt;25,"ปรับปรุง",IF(DG5&lt;50,"พอใช้",IF(DG5&lt;75,"ดี",IF(DG5&gt;=75,"ดีมาก"))))</f>
        <v>ดีมาก</v>
      </c>
    </row>
    <row r="6" spans="1:112" s="14" customFormat="1" ht="23.25">
      <c r="A6" s="12" t="s">
        <v>53</v>
      </c>
      <c r="B6" s="13">
        <v>3</v>
      </c>
      <c r="C6" s="13">
        <v>1058010152</v>
      </c>
      <c r="D6" s="12" t="s">
        <v>18</v>
      </c>
      <c r="E6" s="13">
        <v>1589900189508</v>
      </c>
      <c r="F6" s="23">
        <v>1</v>
      </c>
      <c r="G6" s="22">
        <v>1</v>
      </c>
      <c r="H6" s="22">
        <v>1</v>
      </c>
      <c r="I6" s="22">
        <v>1</v>
      </c>
      <c r="J6" s="22">
        <v>1</v>
      </c>
      <c r="K6" s="22">
        <v>1</v>
      </c>
      <c r="L6" s="22">
        <v>1</v>
      </c>
      <c r="M6" s="22">
        <v>1</v>
      </c>
      <c r="N6" s="22">
        <v>1</v>
      </c>
      <c r="O6" s="22">
        <v>1</v>
      </c>
      <c r="P6" s="22">
        <v>1</v>
      </c>
      <c r="Q6" s="22">
        <v>1</v>
      </c>
      <c r="R6" s="22">
        <v>1</v>
      </c>
      <c r="S6" s="22">
        <v>1</v>
      </c>
      <c r="T6" s="22">
        <v>1</v>
      </c>
      <c r="U6" s="22">
        <v>1</v>
      </c>
      <c r="V6" s="22">
        <v>1</v>
      </c>
      <c r="W6" s="22">
        <v>1</v>
      </c>
      <c r="X6" s="22">
        <v>1</v>
      </c>
      <c r="Y6" s="22">
        <v>1</v>
      </c>
      <c r="Z6" s="22">
        <v>1</v>
      </c>
      <c r="AA6" s="22">
        <v>1</v>
      </c>
      <c r="AB6" s="22">
        <v>1</v>
      </c>
      <c r="AC6" s="22">
        <v>1</v>
      </c>
      <c r="AD6" s="22">
        <v>1</v>
      </c>
      <c r="AE6" s="22">
        <v>1</v>
      </c>
      <c r="AF6" s="22">
        <v>1</v>
      </c>
      <c r="AG6" s="22">
        <v>1</v>
      </c>
      <c r="AH6" s="22">
        <v>1</v>
      </c>
      <c r="AI6" s="22">
        <v>1</v>
      </c>
      <c r="AJ6" s="22">
        <v>1</v>
      </c>
      <c r="AK6" s="22">
        <v>1</v>
      </c>
      <c r="AL6" s="22">
        <v>1</v>
      </c>
      <c r="AM6" s="22">
        <v>1</v>
      </c>
      <c r="AN6" s="22">
        <v>1</v>
      </c>
      <c r="AO6" s="22">
        <v>1</v>
      </c>
      <c r="AP6" s="22">
        <v>1</v>
      </c>
      <c r="AQ6" s="22">
        <v>1</v>
      </c>
      <c r="AR6" s="22">
        <v>1</v>
      </c>
      <c r="AS6" s="22">
        <v>3</v>
      </c>
      <c r="AT6" s="22">
        <v>3</v>
      </c>
      <c r="AU6" s="22">
        <v>3</v>
      </c>
      <c r="AV6" s="22">
        <v>3</v>
      </c>
      <c r="AW6" s="22">
        <v>3</v>
      </c>
      <c r="AX6" s="22">
        <v>3</v>
      </c>
      <c r="AY6" s="22">
        <v>3</v>
      </c>
      <c r="AZ6" s="22">
        <v>3</v>
      </c>
      <c r="BA6" s="52">
        <f aca="true" t="shared" si="0" ref="BA6:BA20">IF(G6=1,2,IF(G6&lt;1,0,IF(G6&gt;1,0)))</f>
        <v>2</v>
      </c>
      <c r="BB6" s="52">
        <f aca="true" t="shared" si="1" ref="BB6:BB20">IF(H6=1,2,IF(H6&lt;1,0,IF(H6&gt;1,0)))</f>
        <v>2</v>
      </c>
      <c r="BC6" s="52">
        <f aca="true" t="shared" si="2" ref="BC6:BC20">IF(I6=1,2,IF(I6&lt;1,0,IF(I6&gt;1,0)))</f>
        <v>2</v>
      </c>
      <c r="BD6" s="52">
        <f aca="true" t="shared" si="3" ref="BD6:BD20">IF(J6=1,2,IF(J6&lt;1,0,IF(J6&gt;1,0)))</f>
        <v>2</v>
      </c>
      <c r="BE6" s="52">
        <f aca="true" t="shared" si="4" ref="BE6:BE20">IF(K6=1,2,IF(K6&lt;1,0,IF(K6&gt;1,0)))</f>
        <v>2</v>
      </c>
      <c r="BF6" s="52">
        <f aca="true" t="shared" si="5" ref="BF6:BF20">IF(L6=1,2,IF(L6&lt;1,0,IF(L6&gt;1,0)))</f>
        <v>2</v>
      </c>
      <c r="BG6" s="52">
        <f aca="true" t="shared" si="6" ref="BG6:BG20">IF(M6=1,2,IF(M6&lt;1,0,IF(M6&gt;1,0)))</f>
        <v>2</v>
      </c>
      <c r="BH6" s="52">
        <f aca="true" t="shared" si="7" ref="BH6:BH20">IF(N6=1,2,IF(N6&lt;1,0,IF(N6&gt;1,0)))</f>
        <v>2</v>
      </c>
      <c r="BI6" s="52">
        <f aca="true" t="shared" si="8" ref="BI6:BI20">IF(O6=1,2,IF(O6&lt;1,0,IF(O6&gt;1,0)))</f>
        <v>2</v>
      </c>
      <c r="BJ6" s="52">
        <f aca="true" t="shared" si="9" ref="BJ6:BJ20">IF(P6=1,2,IF(P6&lt;1,0,IF(P6&gt;1,0)))</f>
        <v>2</v>
      </c>
      <c r="BK6" s="52">
        <f aca="true" t="shared" si="10" ref="BK6:BK20">IF(Q6=1,2,IF(Q6&lt;1,0,IF(Q6&gt;1,0)))</f>
        <v>2</v>
      </c>
      <c r="BL6" s="52">
        <f aca="true" t="shared" si="11" ref="BL6:BL20">IF(R6=1,2,IF(R6&lt;1,0,IF(R6&gt;1,0)))</f>
        <v>2</v>
      </c>
      <c r="BM6" s="52">
        <f aca="true" t="shared" si="12" ref="BM6:BM20">IF(S6=1,2,IF(S6&lt;1,0,IF(S6&gt;1,0)))</f>
        <v>2</v>
      </c>
      <c r="BN6" s="52">
        <f aca="true" t="shared" si="13" ref="BN6:BN20">IF(T6=1,2,IF(T6&lt;1,0,IF(T6&gt;1,0)))</f>
        <v>2</v>
      </c>
      <c r="BO6" s="52">
        <f aca="true" t="shared" si="14" ref="BO6:BO20">IF(U6=1,2,IF(U6&lt;1,0,IF(U6&gt;1,0)))</f>
        <v>2</v>
      </c>
      <c r="BP6" s="52">
        <f aca="true" t="shared" si="15" ref="BP6:BP20">IF(V6=1,2,IF(V6&lt;1,0,IF(V6&gt;1,0)))</f>
        <v>2</v>
      </c>
      <c r="BQ6" s="52">
        <f aca="true" t="shared" si="16" ref="BQ6:BQ20">IF(W6=1,2,IF(W6&lt;1,0,IF(W6&gt;1,0)))</f>
        <v>2</v>
      </c>
      <c r="BR6" s="52">
        <f aca="true" t="shared" si="17" ref="BR6:BR20">IF(X6=1,2,IF(X6&lt;1,0,IF(X6&gt;1,0)))</f>
        <v>2</v>
      </c>
      <c r="BS6" s="52">
        <f aca="true" t="shared" si="18" ref="BS6:BS20">IF(Y6=1,2,IF(Y6&lt;1,0,IF(Y6&gt;1,0)))</f>
        <v>2</v>
      </c>
      <c r="BT6" s="52">
        <f aca="true" t="shared" si="19" ref="BT6:BT20">IF(Z6=1,2,IF(Z6&lt;1,0,IF(Z6&gt;1,0)))</f>
        <v>2</v>
      </c>
      <c r="BU6" s="52">
        <f aca="true" t="shared" si="20" ref="BU6:BU20">IF(AA6=1,2,IF(AA6&lt;1,0,IF(AA6&gt;1,0)))</f>
        <v>2</v>
      </c>
      <c r="BV6" s="52">
        <f aca="true" t="shared" si="21" ref="BV6:BV20">IF(AB6=1,2,IF(AB6&lt;1,0,IF(AB6&gt;1,0)))</f>
        <v>2</v>
      </c>
      <c r="BW6" s="52">
        <f aca="true" t="shared" si="22" ref="BW6:BW20">IF(AC6=1,2,IF(AC6&lt;1,0,IF(AC6&gt;1,0)))</f>
        <v>2</v>
      </c>
      <c r="BX6" s="52">
        <f aca="true" t="shared" si="23" ref="BX6:BX20">IF(AD6=1,2,IF(AD6&lt;1,0,IF(AD6&gt;1,0)))</f>
        <v>2</v>
      </c>
      <c r="BY6" s="52">
        <f aca="true" t="shared" si="24" ref="BY6:BY20">IF(AE6=1,2,IF(AE6&lt;1,0,IF(AE6&gt;1,0)))</f>
        <v>2</v>
      </c>
      <c r="BZ6" s="52">
        <f aca="true" t="shared" si="25" ref="BZ6:BZ20">IF(AF6=1,2,IF(AF6&lt;1,0,IF(AF6&gt;1,0)))</f>
        <v>2</v>
      </c>
      <c r="CA6" s="52">
        <f aca="true" t="shared" si="26" ref="CA6:CA20">IF(AG6=1,2,IF(AG6&lt;1,0,IF(AG6&gt;1,0)))</f>
        <v>2</v>
      </c>
      <c r="CB6" s="52">
        <f aca="true" t="shared" si="27" ref="CB6:CB20">IF(AH6=1,2,IF(AH6&lt;1,0,IF(AH6&gt;1,0)))</f>
        <v>2</v>
      </c>
      <c r="CC6" s="52">
        <f aca="true" t="shared" si="28" ref="CC6:CC20">IF(AI6=1,2,IF(AI6&lt;1,0,IF(AI6&gt;1,0)))</f>
        <v>2</v>
      </c>
      <c r="CD6" s="52">
        <f aca="true" t="shared" si="29" ref="CD6:CD20">IF(AJ6=1,2,IF(AJ6&lt;1,0,IF(AJ6&gt;1,0)))</f>
        <v>2</v>
      </c>
      <c r="CE6" s="52">
        <f aca="true" t="shared" si="30" ref="CE6:CE20">IF(AK6=1,2,IF(AK6&lt;1,0,IF(AK6&gt;1,0)))</f>
        <v>2</v>
      </c>
      <c r="CF6" s="52">
        <f aca="true" t="shared" si="31" ref="CF6:CF20">IF(AL6=1,2,IF(AL6&lt;1,0,IF(AL6&gt;1,0)))</f>
        <v>2</v>
      </c>
      <c r="CG6" s="52">
        <f aca="true" t="shared" si="32" ref="CG6:CG20">IF(AM6=1,2,IF(AM6&lt;1,0,IF(AM6&gt;1,0)))</f>
        <v>2</v>
      </c>
      <c r="CH6" s="52">
        <f aca="true" t="shared" si="33" ref="CH6:CH20">IF(AN6=1,2,IF(AN6&lt;1,0,IF(AN6&gt;1,0)))</f>
        <v>2</v>
      </c>
      <c r="CI6" s="52">
        <f aca="true" t="shared" si="34" ref="CI6:CI20">IF(AO6=1,2,IF(AO6&lt;1,0,IF(AO6&gt;1,0)))</f>
        <v>2</v>
      </c>
      <c r="CJ6" s="52">
        <f aca="true" t="shared" si="35" ref="CJ6:CJ20">IF(AP6=1,2,IF(AP6&lt;1,0,IF(AP6&gt;1,0)))</f>
        <v>2</v>
      </c>
      <c r="CK6" s="52">
        <f aca="true" t="shared" si="36" ref="CK6:CK20">IF(AQ6=1,2,IF(AQ6&lt;1,0,IF(AQ6&gt;1,0)))</f>
        <v>2</v>
      </c>
      <c r="CL6" s="52">
        <f aca="true" t="shared" si="37" ref="CL6:CL20">IF(AR6=1,2,IF(AR6&lt;1,0,IF(AR6&gt;1,0)))</f>
        <v>2</v>
      </c>
      <c r="CM6" s="52">
        <f aca="true" t="shared" si="38" ref="CM6:CM20">AS6</f>
        <v>3</v>
      </c>
      <c r="CN6" s="52">
        <f aca="true" t="shared" si="39" ref="CN6:CN20">AT6</f>
        <v>3</v>
      </c>
      <c r="CO6" s="52">
        <f aca="true" t="shared" si="40" ref="CO6:CO20">AU6</f>
        <v>3</v>
      </c>
      <c r="CP6" s="52">
        <f aca="true" t="shared" si="41" ref="CP6:CP20">AV6</f>
        <v>3</v>
      </c>
      <c r="CQ6" s="52">
        <f aca="true" t="shared" si="42" ref="CQ6:CQ20">AW6</f>
        <v>3</v>
      </c>
      <c r="CR6" s="52">
        <f aca="true" t="shared" si="43" ref="CR6:CR20">AX6</f>
        <v>3</v>
      </c>
      <c r="CS6" s="52">
        <f aca="true" t="shared" si="44" ref="CS6:CS20">AY6</f>
        <v>3</v>
      </c>
      <c r="CT6" s="52">
        <f aca="true" t="shared" si="45" ref="CT6:CT20">AZ6</f>
        <v>3</v>
      </c>
      <c r="CU6" s="53">
        <f aca="true" t="shared" si="46" ref="CU6:CU20">BA6+BB6+BC6+BD6+BE6+BF6+BG6+CE6+CF6+CG6+CH6+CM6</f>
        <v>25</v>
      </c>
      <c r="CV6" s="54">
        <f aca="true" t="shared" si="47" ref="CV6:CV20">BH6+BI6+BJ6+BK6+BL6+BM6+BN6+BO6+BP6+BQ6+CN6+CO6+CP6</f>
        <v>29</v>
      </c>
      <c r="CW6" s="53">
        <f aca="true" t="shared" si="48" ref="CW6:CW20">BR6+BS6+BT6+BU6+BV6+BW6+CI6+CJ6+CK6+CL6+CQ6+CR6</f>
        <v>26</v>
      </c>
      <c r="CX6" s="53">
        <f aca="true" t="shared" si="49" ref="CX6:CX20">BX6+BY6+BZ6+CS6</f>
        <v>9</v>
      </c>
      <c r="CY6" s="53">
        <f aca="true" t="shared" si="50" ref="CY6:CY20">CA6+CB6+CC6</f>
        <v>6</v>
      </c>
      <c r="CZ6" s="53">
        <f aca="true" t="shared" si="51" ref="CZ6:CZ20">CD6+CT6</f>
        <v>5</v>
      </c>
      <c r="DA6" s="55">
        <f aca="true" t="shared" si="52" ref="DA6:DA20">CU6+CV6+CW6</f>
        <v>80</v>
      </c>
      <c r="DB6" s="56" t="str">
        <f aca="true" t="shared" si="53" ref="DB6:DB20">IF(DA6&lt;20,"ปรับปรุง",IF(DA6&lt;40,"พอใช้",IF(DA6&lt;60,"ดี",IF(DA6&gt;=60,"ดีมาก"))))</f>
        <v>ดีมาก</v>
      </c>
      <c r="DC6" s="57">
        <f aca="true" t="shared" si="54" ref="DC6:DC20">CX6+CY6</f>
        <v>15</v>
      </c>
      <c r="DD6" s="56" t="str">
        <f aca="true" t="shared" si="55" ref="DD6:DD20">IF(DC6&lt;3.75,"ปรับปรุง",IF(DC6&lt;7.5,"พอใช้",IF(DC6&lt;11.25,"ดี",IF(DC6&gt;=11.25,"ดีมาก"))))</f>
        <v>ดีมาก</v>
      </c>
      <c r="DE6" s="57">
        <f aca="true" t="shared" si="56" ref="DE6:DE20">CZ6</f>
        <v>5</v>
      </c>
      <c r="DF6" s="56" t="str">
        <f aca="true" t="shared" si="57" ref="DF6:DF20">IF(DE6&lt;1.75,"ปรับปรุง",IF(DE6&lt;2.5,"พอใช้",IF(DE6&lt;4.25,"ดี",IF(DE6&gt;=4.25,"ดีมาก"))))</f>
        <v>ดีมาก</v>
      </c>
      <c r="DG6" s="57">
        <f aca="true" t="shared" si="58" ref="DG6:DG20">SUM(CU6:CZ6)</f>
        <v>100</v>
      </c>
      <c r="DH6" s="58" t="str">
        <f aca="true" t="shared" si="59" ref="DH6:DH20">IF(DG6&lt;25,"ปรับปรุง",IF(DG6&lt;50,"พอใช้",IF(DG6&lt;75,"ดี",IF(DG6&gt;=75,"ดีมาก"))))</f>
        <v>ดีมาก</v>
      </c>
    </row>
    <row r="7" spans="1:112" ht="23.25">
      <c r="A7" s="12" t="s">
        <v>53</v>
      </c>
      <c r="B7" s="13">
        <v>3</v>
      </c>
      <c r="C7" s="13">
        <v>1058010152</v>
      </c>
      <c r="D7" s="12" t="s">
        <v>18</v>
      </c>
      <c r="E7" s="13">
        <v>1589900189609</v>
      </c>
      <c r="F7" s="23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22">
        <v>1</v>
      </c>
      <c r="P7" s="22">
        <v>1</v>
      </c>
      <c r="Q7" s="22">
        <v>1</v>
      </c>
      <c r="R7" s="22">
        <v>1</v>
      </c>
      <c r="S7" s="22">
        <v>1</v>
      </c>
      <c r="T7" s="22">
        <v>1</v>
      </c>
      <c r="U7" s="22">
        <v>1</v>
      </c>
      <c r="V7" s="22">
        <v>1</v>
      </c>
      <c r="W7" s="22">
        <v>1</v>
      </c>
      <c r="X7" s="22">
        <v>1</v>
      </c>
      <c r="Y7" s="22">
        <v>1</v>
      </c>
      <c r="Z7" s="22">
        <v>1</v>
      </c>
      <c r="AA7" s="22">
        <v>1</v>
      </c>
      <c r="AB7" s="22">
        <v>1</v>
      </c>
      <c r="AC7" s="22">
        <v>1</v>
      </c>
      <c r="AD7" s="22">
        <v>1</v>
      </c>
      <c r="AE7" s="22">
        <v>1</v>
      </c>
      <c r="AF7" s="22">
        <v>1</v>
      </c>
      <c r="AG7" s="22">
        <v>1</v>
      </c>
      <c r="AH7" s="22">
        <v>1</v>
      </c>
      <c r="AI7" s="22">
        <v>1</v>
      </c>
      <c r="AJ7" s="22">
        <v>1</v>
      </c>
      <c r="AK7" s="22">
        <v>1</v>
      </c>
      <c r="AL7" s="22">
        <v>1</v>
      </c>
      <c r="AM7" s="22">
        <v>1</v>
      </c>
      <c r="AN7" s="22">
        <v>1</v>
      </c>
      <c r="AO7" s="22">
        <v>1</v>
      </c>
      <c r="AP7" s="22">
        <v>1</v>
      </c>
      <c r="AQ7" s="22">
        <v>1</v>
      </c>
      <c r="AR7" s="22">
        <v>1</v>
      </c>
      <c r="AS7" s="22">
        <v>3</v>
      </c>
      <c r="AT7" s="22">
        <v>3</v>
      </c>
      <c r="AU7" s="22">
        <v>3</v>
      </c>
      <c r="AV7" s="22">
        <v>3</v>
      </c>
      <c r="AW7" s="22">
        <v>3</v>
      </c>
      <c r="AX7" s="22">
        <v>3</v>
      </c>
      <c r="AY7" s="22">
        <v>3</v>
      </c>
      <c r="AZ7" s="22">
        <v>3</v>
      </c>
      <c r="BA7" s="52">
        <f t="shared" si="0"/>
        <v>2</v>
      </c>
      <c r="BB7" s="52">
        <f t="shared" si="1"/>
        <v>2</v>
      </c>
      <c r="BC7" s="52">
        <f t="shared" si="2"/>
        <v>2</v>
      </c>
      <c r="BD7" s="52">
        <f t="shared" si="3"/>
        <v>2</v>
      </c>
      <c r="BE7" s="52">
        <f t="shared" si="4"/>
        <v>2</v>
      </c>
      <c r="BF7" s="52">
        <f t="shared" si="5"/>
        <v>2</v>
      </c>
      <c r="BG7" s="52">
        <f t="shared" si="6"/>
        <v>2</v>
      </c>
      <c r="BH7" s="52">
        <f t="shared" si="7"/>
        <v>2</v>
      </c>
      <c r="BI7" s="52">
        <f t="shared" si="8"/>
        <v>2</v>
      </c>
      <c r="BJ7" s="52">
        <f t="shared" si="9"/>
        <v>2</v>
      </c>
      <c r="BK7" s="52">
        <f t="shared" si="10"/>
        <v>2</v>
      </c>
      <c r="BL7" s="52">
        <f t="shared" si="11"/>
        <v>2</v>
      </c>
      <c r="BM7" s="52">
        <f t="shared" si="12"/>
        <v>2</v>
      </c>
      <c r="BN7" s="52">
        <f t="shared" si="13"/>
        <v>2</v>
      </c>
      <c r="BO7" s="52">
        <f t="shared" si="14"/>
        <v>2</v>
      </c>
      <c r="BP7" s="52">
        <f t="shared" si="15"/>
        <v>2</v>
      </c>
      <c r="BQ7" s="52">
        <f t="shared" si="16"/>
        <v>2</v>
      </c>
      <c r="BR7" s="52">
        <f t="shared" si="17"/>
        <v>2</v>
      </c>
      <c r="BS7" s="52">
        <f t="shared" si="18"/>
        <v>2</v>
      </c>
      <c r="BT7" s="52">
        <f t="shared" si="19"/>
        <v>2</v>
      </c>
      <c r="BU7" s="52">
        <f t="shared" si="20"/>
        <v>2</v>
      </c>
      <c r="BV7" s="52">
        <f t="shared" si="21"/>
        <v>2</v>
      </c>
      <c r="BW7" s="52">
        <f t="shared" si="22"/>
        <v>2</v>
      </c>
      <c r="BX7" s="52">
        <f t="shared" si="23"/>
        <v>2</v>
      </c>
      <c r="BY7" s="52">
        <f t="shared" si="24"/>
        <v>2</v>
      </c>
      <c r="BZ7" s="52">
        <f t="shared" si="25"/>
        <v>2</v>
      </c>
      <c r="CA7" s="52">
        <f t="shared" si="26"/>
        <v>2</v>
      </c>
      <c r="CB7" s="52">
        <f t="shared" si="27"/>
        <v>2</v>
      </c>
      <c r="CC7" s="52">
        <f t="shared" si="28"/>
        <v>2</v>
      </c>
      <c r="CD7" s="52">
        <f t="shared" si="29"/>
        <v>2</v>
      </c>
      <c r="CE7" s="52">
        <f t="shared" si="30"/>
        <v>2</v>
      </c>
      <c r="CF7" s="52">
        <f t="shared" si="31"/>
        <v>2</v>
      </c>
      <c r="CG7" s="52">
        <f t="shared" si="32"/>
        <v>2</v>
      </c>
      <c r="CH7" s="52">
        <f t="shared" si="33"/>
        <v>2</v>
      </c>
      <c r="CI7" s="52">
        <f t="shared" si="34"/>
        <v>2</v>
      </c>
      <c r="CJ7" s="52">
        <f t="shared" si="35"/>
        <v>2</v>
      </c>
      <c r="CK7" s="52">
        <f t="shared" si="36"/>
        <v>2</v>
      </c>
      <c r="CL7" s="52">
        <f t="shared" si="37"/>
        <v>2</v>
      </c>
      <c r="CM7" s="52">
        <f t="shared" si="38"/>
        <v>3</v>
      </c>
      <c r="CN7" s="52">
        <f t="shared" si="39"/>
        <v>3</v>
      </c>
      <c r="CO7" s="52">
        <f t="shared" si="40"/>
        <v>3</v>
      </c>
      <c r="CP7" s="52">
        <f t="shared" si="41"/>
        <v>3</v>
      </c>
      <c r="CQ7" s="52">
        <f t="shared" si="42"/>
        <v>3</v>
      </c>
      <c r="CR7" s="52">
        <f t="shared" si="43"/>
        <v>3</v>
      </c>
      <c r="CS7" s="52">
        <f t="shared" si="44"/>
        <v>3</v>
      </c>
      <c r="CT7" s="52">
        <f t="shared" si="45"/>
        <v>3</v>
      </c>
      <c r="CU7" s="53">
        <f t="shared" si="46"/>
        <v>25</v>
      </c>
      <c r="CV7" s="54">
        <f t="shared" si="47"/>
        <v>29</v>
      </c>
      <c r="CW7" s="53">
        <f t="shared" si="48"/>
        <v>26</v>
      </c>
      <c r="CX7" s="53">
        <f t="shared" si="49"/>
        <v>9</v>
      </c>
      <c r="CY7" s="53">
        <f t="shared" si="50"/>
        <v>6</v>
      </c>
      <c r="CZ7" s="53">
        <f t="shared" si="51"/>
        <v>5</v>
      </c>
      <c r="DA7" s="55">
        <f t="shared" si="52"/>
        <v>80</v>
      </c>
      <c r="DB7" s="56" t="str">
        <f t="shared" si="53"/>
        <v>ดีมาก</v>
      </c>
      <c r="DC7" s="57">
        <f t="shared" si="54"/>
        <v>15</v>
      </c>
      <c r="DD7" s="56" t="str">
        <f t="shared" si="55"/>
        <v>ดีมาก</v>
      </c>
      <c r="DE7" s="57">
        <f t="shared" si="56"/>
        <v>5</v>
      </c>
      <c r="DF7" s="56" t="str">
        <f t="shared" si="57"/>
        <v>ดีมาก</v>
      </c>
      <c r="DG7" s="57">
        <f t="shared" si="58"/>
        <v>100</v>
      </c>
      <c r="DH7" s="58" t="str">
        <f t="shared" si="59"/>
        <v>ดีมาก</v>
      </c>
    </row>
    <row r="8" spans="1:112" ht="23.25">
      <c r="A8" s="12" t="s">
        <v>53</v>
      </c>
      <c r="B8" s="13">
        <v>3</v>
      </c>
      <c r="C8" s="13">
        <v>1058010152</v>
      </c>
      <c r="D8" s="12" t="s">
        <v>18</v>
      </c>
      <c r="E8" s="13">
        <v>1589900499610</v>
      </c>
      <c r="F8" s="23">
        <v>1</v>
      </c>
      <c r="G8" s="22">
        <v>1</v>
      </c>
      <c r="H8" s="22">
        <v>2</v>
      </c>
      <c r="I8" s="22">
        <v>3</v>
      </c>
      <c r="J8" s="22">
        <v>4</v>
      </c>
      <c r="K8" s="22">
        <v>1</v>
      </c>
      <c r="L8" s="22">
        <v>2</v>
      </c>
      <c r="M8" s="22">
        <v>3</v>
      </c>
      <c r="N8" s="22">
        <v>4</v>
      </c>
      <c r="O8" s="22">
        <v>1</v>
      </c>
      <c r="P8" s="22">
        <v>1</v>
      </c>
      <c r="Q8" s="22">
        <v>1</v>
      </c>
      <c r="R8" s="22">
        <v>2</v>
      </c>
      <c r="S8" s="22">
        <v>3</v>
      </c>
      <c r="T8" s="22">
        <v>4</v>
      </c>
      <c r="U8" s="22">
        <v>1</v>
      </c>
      <c r="V8" s="22">
        <v>1</v>
      </c>
      <c r="W8" s="22">
        <v>1</v>
      </c>
      <c r="X8" s="22">
        <v>1</v>
      </c>
      <c r="Y8" s="22">
        <v>2</v>
      </c>
      <c r="Z8" s="22">
        <v>3</v>
      </c>
      <c r="AA8" s="22">
        <v>4</v>
      </c>
      <c r="AB8" s="22">
        <v>1</v>
      </c>
      <c r="AC8" s="22">
        <v>1</v>
      </c>
      <c r="AD8" s="22">
        <v>2</v>
      </c>
      <c r="AE8" s="22">
        <v>3</v>
      </c>
      <c r="AF8" s="22">
        <v>4</v>
      </c>
      <c r="AG8" s="22">
        <v>1</v>
      </c>
      <c r="AH8" s="22">
        <v>1</v>
      </c>
      <c r="AI8" s="22">
        <v>1</v>
      </c>
      <c r="AJ8" s="22">
        <v>2</v>
      </c>
      <c r="AK8" s="22">
        <v>3</v>
      </c>
      <c r="AL8" s="22">
        <v>4</v>
      </c>
      <c r="AM8" s="22">
        <v>1</v>
      </c>
      <c r="AN8" s="22">
        <v>1</v>
      </c>
      <c r="AO8" s="22">
        <v>1</v>
      </c>
      <c r="AP8" s="22">
        <v>1</v>
      </c>
      <c r="AQ8" s="22">
        <v>1</v>
      </c>
      <c r="AR8" s="22">
        <v>1</v>
      </c>
      <c r="AS8" s="22">
        <v>3</v>
      </c>
      <c r="AT8" s="22">
        <v>3</v>
      </c>
      <c r="AU8" s="22">
        <v>3</v>
      </c>
      <c r="AV8" s="22">
        <v>3</v>
      </c>
      <c r="AW8" s="22">
        <v>3</v>
      </c>
      <c r="AX8" s="22">
        <v>3</v>
      </c>
      <c r="AY8" s="22">
        <v>3</v>
      </c>
      <c r="AZ8" s="22">
        <v>3</v>
      </c>
      <c r="BA8" s="52">
        <f t="shared" si="0"/>
        <v>2</v>
      </c>
      <c r="BB8" s="52">
        <f t="shared" si="1"/>
        <v>0</v>
      </c>
      <c r="BC8" s="52">
        <f t="shared" si="2"/>
        <v>0</v>
      </c>
      <c r="BD8" s="52">
        <f t="shared" si="3"/>
        <v>0</v>
      </c>
      <c r="BE8" s="52">
        <f t="shared" si="4"/>
        <v>2</v>
      </c>
      <c r="BF8" s="52">
        <f t="shared" si="5"/>
        <v>0</v>
      </c>
      <c r="BG8" s="52">
        <f t="shared" si="6"/>
        <v>0</v>
      </c>
      <c r="BH8" s="52">
        <f t="shared" si="7"/>
        <v>0</v>
      </c>
      <c r="BI8" s="52">
        <f t="shared" si="8"/>
        <v>2</v>
      </c>
      <c r="BJ8" s="52">
        <f t="shared" si="9"/>
        <v>2</v>
      </c>
      <c r="BK8" s="52">
        <f t="shared" si="10"/>
        <v>2</v>
      </c>
      <c r="BL8" s="52">
        <f t="shared" si="11"/>
        <v>0</v>
      </c>
      <c r="BM8" s="52">
        <f t="shared" si="12"/>
        <v>0</v>
      </c>
      <c r="BN8" s="52">
        <f t="shared" si="13"/>
        <v>0</v>
      </c>
      <c r="BO8" s="52">
        <f t="shared" si="14"/>
        <v>2</v>
      </c>
      <c r="BP8" s="52">
        <f t="shared" si="15"/>
        <v>2</v>
      </c>
      <c r="BQ8" s="52">
        <f t="shared" si="16"/>
        <v>2</v>
      </c>
      <c r="BR8" s="52">
        <f t="shared" si="17"/>
        <v>2</v>
      </c>
      <c r="BS8" s="52">
        <f t="shared" si="18"/>
        <v>0</v>
      </c>
      <c r="BT8" s="52">
        <f t="shared" si="19"/>
        <v>0</v>
      </c>
      <c r="BU8" s="52">
        <f t="shared" si="20"/>
        <v>0</v>
      </c>
      <c r="BV8" s="52">
        <f t="shared" si="21"/>
        <v>2</v>
      </c>
      <c r="BW8" s="52">
        <f t="shared" si="22"/>
        <v>2</v>
      </c>
      <c r="BX8" s="52">
        <f t="shared" si="23"/>
        <v>0</v>
      </c>
      <c r="BY8" s="52">
        <f t="shared" si="24"/>
        <v>0</v>
      </c>
      <c r="BZ8" s="52">
        <f t="shared" si="25"/>
        <v>0</v>
      </c>
      <c r="CA8" s="52">
        <f t="shared" si="26"/>
        <v>2</v>
      </c>
      <c r="CB8" s="52">
        <f t="shared" si="27"/>
        <v>2</v>
      </c>
      <c r="CC8" s="52">
        <f t="shared" si="28"/>
        <v>2</v>
      </c>
      <c r="CD8" s="52">
        <f t="shared" si="29"/>
        <v>0</v>
      </c>
      <c r="CE8" s="52">
        <f t="shared" si="30"/>
        <v>0</v>
      </c>
      <c r="CF8" s="52">
        <f t="shared" si="31"/>
        <v>0</v>
      </c>
      <c r="CG8" s="52">
        <f t="shared" si="32"/>
        <v>2</v>
      </c>
      <c r="CH8" s="52">
        <f t="shared" si="33"/>
        <v>2</v>
      </c>
      <c r="CI8" s="52">
        <f t="shared" si="34"/>
        <v>2</v>
      </c>
      <c r="CJ8" s="52">
        <f t="shared" si="35"/>
        <v>2</v>
      </c>
      <c r="CK8" s="52">
        <f t="shared" si="36"/>
        <v>2</v>
      </c>
      <c r="CL8" s="52">
        <f t="shared" si="37"/>
        <v>2</v>
      </c>
      <c r="CM8" s="52">
        <f t="shared" si="38"/>
        <v>3</v>
      </c>
      <c r="CN8" s="52">
        <f t="shared" si="39"/>
        <v>3</v>
      </c>
      <c r="CO8" s="52">
        <f t="shared" si="40"/>
        <v>3</v>
      </c>
      <c r="CP8" s="52">
        <f t="shared" si="41"/>
        <v>3</v>
      </c>
      <c r="CQ8" s="52">
        <f t="shared" si="42"/>
        <v>3</v>
      </c>
      <c r="CR8" s="52">
        <f t="shared" si="43"/>
        <v>3</v>
      </c>
      <c r="CS8" s="52">
        <f t="shared" si="44"/>
        <v>3</v>
      </c>
      <c r="CT8" s="52">
        <f t="shared" si="45"/>
        <v>3</v>
      </c>
      <c r="CU8" s="53">
        <f t="shared" si="46"/>
        <v>11</v>
      </c>
      <c r="CV8" s="54">
        <f t="shared" si="47"/>
        <v>21</v>
      </c>
      <c r="CW8" s="53">
        <f t="shared" si="48"/>
        <v>20</v>
      </c>
      <c r="CX8" s="53">
        <f t="shared" si="49"/>
        <v>3</v>
      </c>
      <c r="CY8" s="53">
        <f t="shared" si="50"/>
        <v>6</v>
      </c>
      <c r="CZ8" s="53">
        <f t="shared" si="51"/>
        <v>3</v>
      </c>
      <c r="DA8" s="55">
        <f t="shared" si="52"/>
        <v>52</v>
      </c>
      <c r="DB8" s="56" t="str">
        <f t="shared" si="53"/>
        <v>ดี</v>
      </c>
      <c r="DC8" s="57">
        <f t="shared" si="54"/>
        <v>9</v>
      </c>
      <c r="DD8" s="56" t="str">
        <f t="shared" si="55"/>
        <v>ดี</v>
      </c>
      <c r="DE8" s="57">
        <f t="shared" si="56"/>
        <v>3</v>
      </c>
      <c r="DF8" s="56" t="str">
        <f t="shared" si="57"/>
        <v>ดี</v>
      </c>
      <c r="DG8" s="57">
        <f t="shared" si="58"/>
        <v>64</v>
      </c>
      <c r="DH8" s="58" t="str">
        <f t="shared" si="59"/>
        <v>ดี</v>
      </c>
    </row>
    <row r="9" spans="1:112" ht="23.25">
      <c r="A9" s="12" t="s">
        <v>53</v>
      </c>
      <c r="B9" s="13">
        <v>3</v>
      </c>
      <c r="C9" s="13">
        <v>1058010152</v>
      </c>
      <c r="D9" s="12" t="s">
        <v>18</v>
      </c>
      <c r="E9" s="13">
        <v>1589900603011</v>
      </c>
      <c r="F9" s="23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>
        <v>1</v>
      </c>
      <c r="N9" s="22">
        <v>1</v>
      </c>
      <c r="O9" s="22">
        <v>1</v>
      </c>
      <c r="P9" s="22">
        <v>1</v>
      </c>
      <c r="Q9" s="22">
        <v>1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2">
        <v>1</v>
      </c>
      <c r="AA9" s="22">
        <v>1</v>
      </c>
      <c r="AB9" s="22">
        <v>1</v>
      </c>
      <c r="AC9" s="22">
        <v>1</v>
      </c>
      <c r="AD9" s="22">
        <v>1</v>
      </c>
      <c r="AE9" s="22">
        <v>1</v>
      </c>
      <c r="AF9" s="22">
        <v>1</v>
      </c>
      <c r="AG9" s="22">
        <v>1</v>
      </c>
      <c r="AH9" s="22">
        <v>1</v>
      </c>
      <c r="AI9" s="22">
        <v>1</v>
      </c>
      <c r="AJ9" s="22">
        <v>1</v>
      </c>
      <c r="AK9" s="22">
        <v>1</v>
      </c>
      <c r="AL9" s="22">
        <v>1</v>
      </c>
      <c r="AM9" s="22">
        <v>1</v>
      </c>
      <c r="AN9" s="22">
        <v>1</v>
      </c>
      <c r="AO9" s="22">
        <v>1</v>
      </c>
      <c r="AP9" s="22">
        <v>1</v>
      </c>
      <c r="AQ9" s="22">
        <v>1</v>
      </c>
      <c r="AR9" s="22">
        <v>1</v>
      </c>
      <c r="AS9" s="22">
        <v>3</v>
      </c>
      <c r="AT9" s="22">
        <v>3</v>
      </c>
      <c r="AU9" s="22">
        <v>3</v>
      </c>
      <c r="AV9" s="22">
        <v>3</v>
      </c>
      <c r="AW9" s="22">
        <v>3</v>
      </c>
      <c r="AX9" s="22">
        <v>3</v>
      </c>
      <c r="AY9" s="22">
        <v>3</v>
      </c>
      <c r="AZ9" s="22">
        <v>3</v>
      </c>
      <c r="BA9" s="52">
        <f t="shared" si="0"/>
        <v>2</v>
      </c>
      <c r="BB9" s="52">
        <f t="shared" si="1"/>
        <v>2</v>
      </c>
      <c r="BC9" s="52">
        <f t="shared" si="2"/>
        <v>2</v>
      </c>
      <c r="BD9" s="52">
        <f t="shared" si="3"/>
        <v>2</v>
      </c>
      <c r="BE9" s="52">
        <f t="shared" si="4"/>
        <v>2</v>
      </c>
      <c r="BF9" s="52">
        <f t="shared" si="5"/>
        <v>2</v>
      </c>
      <c r="BG9" s="52">
        <f t="shared" si="6"/>
        <v>2</v>
      </c>
      <c r="BH9" s="52">
        <f t="shared" si="7"/>
        <v>2</v>
      </c>
      <c r="BI9" s="52">
        <f t="shared" si="8"/>
        <v>2</v>
      </c>
      <c r="BJ9" s="52">
        <f t="shared" si="9"/>
        <v>2</v>
      </c>
      <c r="BK9" s="52">
        <f t="shared" si="10"/>
        <v>2</v>
      </c>
      <c r="BL9" s="52">
        <f t="shared" si="11"/>
        <v>2</v>
      </c>
      <c r="BM9" s="52">
        <f t="shared" si="12"/>
        <v>2</v>
      </c>
      <c r="BN9" s="52">
        <f t="shared" si="13"/>
        <v>2</v>
      </c>
      <c r="BO9" s="52">
        <f t="shared" si="14"/>
        <v>2</v>
      </c>
      <c r="BP9" s="52">
        <f t="shared" si="15"/>
        <v>2</v>
      </c>
      <c r="BQ9" s="52">
        <f t="shared" si="16"/>
        <v>2</v>
      </c>
      <c r="BR9" s="52">
        <f t="shared" si="17"/>
        <v>2</v>
      </c>
      <c r="BS9" s="52">
        <f t="shared" si="18"/>
        <v>2</v>
      </c>
      <c r="BT9" s="52">
        <f t="shared" si="19"/>
        <v>2</v>
      </c>
      <c r="BU9" s="52">
        <f t="shared" si="20"/>
        <v>2</v>
      </c>
      <c r="BV9" s="52">
        <f t="shared" si="21"/>
        <v>2</v>
      </c>
      <c r="BW9" s="52">
        <f t="shared" si="22"/>
        <v>2</v>
      </c>
      <c r="BX9" s="52">
        <f t="shared" si="23"/>
        <v>2</v>
      </c>
      <c r="BY9" s="52">
        <f t="shared" si="24"/>
        <v>2</v>
      </c>
      <c r="BZ9" s="52">
        <f t="shared" si="25"/>
        <v>2</v>
      </c>
      <c r="CA9" s="52">
        <f t="shared" si="26"/>
        <v>2</v>
      </c>
      <c r="CB9" s="52">
        <f t="shared" si="27"/>
        <v>2</v>
      </c>
      <c r="CC9" s="52">
        <f t="shared" si="28"/>
        <v>2</v>
      </c>
      <c r="CD9" s="52">
        <f t="shared" si="29"/>
        <v>2</v>
      </c>
      <c r="CE9" s="52">
        <f t="shared" si="30"/>
        <v>2</v>
      </c>
      <c r="CF9" s="52">
        <f t="shared" si="31"/>
        <v>2</v>
      </c>
      <c r="CG9" s="52">
        <f t="shared" si="32"/>
        <v>2</v>
      </c>
      <c r="CH9" s="52">
        <f t="shared" si="33"/>
        <v>2</v>
      </c>
      <c r="CI9" s="52">
        <f t="shared" si="34"/>
        <v>2</v>
      </c>
      <c r="CJ9" s="52">
        <f t="shared" si="35"/>
        <v>2</v>
      </c>
      <c r="CK9" s="52">
        <f t="shared" si="36"/>
        <v>2</v>
      </c>
      <c r="CL9" s="52">
        <f t="shared" si="37"/>
        <v>2</v>
      </c>
      <c r="CM9" s="52">
        <f t="shared" si="38"/>
        <v>3</v>
      </c>
      <c r="CN9" s="52">
        <f t="shared" si="39"/>
        <v>3</v>
      </c>
      <c r="CO9" s="52">
        <f t="shared" si="40"/>
        <v>3</v>
      </c>
      <c r="CP9" s="52">
        <f t="shared" si="41"/>
        <v>3</v>
      </c>
      <c r="CQ9" s="52">
        <f t="shared" si="42"/>
        <v>3</v>
      </c>
      <c r="CR9" s="52">
        <f t="shared" si="43"/>
        <v>3</v>
      </c>
      <c r="CS9" s="52">
        <f t="shared" si="44"/>
        <v>3</v>
      </c>
      <c r="CT9" s="52">
        <f t="shared" si="45"/>
        <v>3</v>
      </c>
      <c r="CU9" s="53">
        <f t="shared" si="46"/>
        <v>25</v>
      </c>
      <c r="CV9" s="54">
        <f t="shared" si="47"/>
        <v>29</v>
      </c>
      <c r="CW9" s="53">
        <f t="shared" si="48"/>
        <v>26</v>
      </c>
      <c r="CX9" s="53">
        <f t="shared" si="49"/>
        <v>9</v>
      </c>
      <c r="CY9" s="53">
        <f t="shared" si="50"/>
        <v>6</v>
      </c>
      <c r="CZ9" s="53">
        <f t="shared" si="51"/>
        <v>5</v>
      </c>
      <c r="DA9" s="55">
        <f t="shared" si="52"/>
        <v>80</v>
      </c>
      <c r="DB9" s="56" t="str">
        <f t="shared" si="53"/>
        <v>ดีมาก</v>
      </c>
      <c r="DC9" s="57">
        <f t="shared" si="54"/>
        <v>15</v>
      </c>
      <c r="DD9" s="56" t="str">
        <f t="shared" si="55"/>
        <v>ดีมาก</v>
      </c>
      <c r="DE9" s="57">
        <f t="shared" si="56"/>
        <v>5</v>
      </c>
      <c r="DF9" s="56" t="str">
        <f t="shared" si="57"/>
        <v>ดีมาก</v>
      </c>
      <c r="DG9" s="57">
        <f t="shared" si="58"/>
        <v>100</v>
      </c>
      <c r="DH9" s="58" t="str">
        <f t="shared" si="59"/>
        <v>ดีมาก</v>
      </c>
    </row>
    <row r="10" spans="1:112" ht="23.25">
      <c r="A10" s="12" t="s">
        <v>53</v>
      </c>
      <c r="B10" s="13">
        <v>3</v>
      </c>
      <c r="C10" s="13">
        <v>1058010152</v>
      </c>
      <c r="D10" s="12" t="s">
        <v>18</v>
      </c>
      <c r="E10" s="13">
        <v>1589900758062</v>
      </c>
      <c r="F10" s="23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22">
        <v>1</v>
      </c>
      <c r="Q10" s="22">
        <v>1</v>
      </c>
      <c r="R10" s="22">
        <v>1</v>
      </c>
      <c r="S10" s="22">
        <v>1</v>
      </c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>
        <v>1</v>
      </c>
      <c r="AA10" s="22">
        <v>1</v>
      </c>
      <c r="AB10" s="22">
        <v>1</v>
      </c>
      <c r="AC10" s="22">
        <v>1</v>
      </c>
      <c r="AD10" s="22">
        <v>1</v>
      </c>
      <c r="AE10" s="22">
        <v>1</v>
      </c>
      <c r="AF10" s="22">
        <v>1</v>
      </c>
      <c r="AG10" s="22">
        <v>1</v>
      </c>
      <c r="AH10" s="22">
        <v>1</v>
      </c>
      <c r="AI10" s="22">
        <v>1</v>
      </c>
      <c r="AJ10" s="22">
        <v>1</v>
      </c>
      <c r="AK10" s="22">
        <v>1</v>
      </c>
      <c r="AL10" s="22">
        <v>1</v>
      </c>
      <c r="AM10" s="22">
        <v>1</v>
      </c>
      <c r="AN10" s="22">
        <v>1</v>
      </c>
      <c r="AO10" s="22">
        <v>1</v>
      </c>
      <c r="AP10" s="22">
        <v>1</v>
      </c>
      <c r="AQ10" s="22">
        <v>1</v>
      </c>
      <c r="AR10" s="22">
        <v>1</v>
      </c>
      <c r="AS10" s="22">
        <v>3</v>
      </c>
      <c r="AT10" s="22">
        <v>3</v>
      </c>
      <c r="AU10" s="22">
        <v>3</v>
      </c>
      <c r="AV10" s="22">
        <v>3</v>
      </c>
      <c r="AW10" s="22">
        <v>3</v>
      </c>
      <c r="AX10" s="22">
        <v>3</v>
      </c>
      <c r="AY10" s="22">
        <v>3</v>
      </c>
      <c r="AZ10" s="22">
        <v>3</v>
      </c>
      <c r="BA10" s="52">
        <f t="shared" si="0"/>
        <v>2</v>
      </c>
      <c r="BB10" s="52">
        <f t="shared" si="1"/>
        <v>2</v>
      </c>
      <c r="BC10" s="52">
        <f t="shared" si="2"/>
        <v>2</v>
      </c>
      <c r="BD10" s="52">
        <f t="shared" si="3"/>
        <v>2</v>
      </c>
      <c r="BE10" s="52">
        <f t="shared" si="4"/>
        <v>2</v>
      </c>
      <c r="BF10" s="52">
        <f t="shared" si="5"/>
        <v>2</v>
      </c>
      <c r="BG10" s="52">
        <f t="shared" si="6"/>
        <v>2</v>
      </c>
      <c r="BH10" s="52">
        <f t="shared" si="7"/>
        <v>2</v>
      </c>
      <c r="BI10" s="52">
        <f t="shared" si="8"/>
        <v>2</v>
      </c>
      <c r="BJ10" s="52">
        <f t="shared" si="9"/>
        <v>2</v>
      </c>
      <c r="BK10" s="52">
        <f t="shared" si="10"/>
        <v>2</v>
      </c>
      <c r="BL10" s="52">
        <f t="shared" si="11"/>
        <v>2</v>
      </c>
      <c r="BM10" s="52">
        <f t="shared" si="12"/>
        <v>2</v>
      </c>
      <c r="BN10" s="52">
        <f t="shared" si="13"/>
        <v>2</v>
      </c>
      <c r="BO10" s="52">
        <f t="shared" si="14"/>
        <v>2</v>
      </c>
      <c r="BP10" s="52">
        <f t="shared" si="15"/>
        <v>2</v>
      </c>
      <c r="BQ10" s="52">
        <f t="shared" si="16"/>
        <v>2</v>
      </c>
      <c r="BR10" s="52">
        <f t="shared" si="17"/>
        <v>2</v>
      </c>
      <c r="BS10" s="52">
        <f t="shared" si="18"/>
        <v>2</v>
      </c>
      <c r="BT10" s="52">
        <f t="shared" si="19"/>
        <v>2</v>
      </c>
      <c r="BU10" s="52">
        <f t="shared" si="20"/>
        <v>2</v>
      </c>
      <c r="BV10" s="52">
        <f t="shared" si="21"/>
        <v>2</v>
      </c>
      <c r="BW10" s="52">
        <f t="shared" si="22"/>
        <v>2</v>
      </c>
      <c r="BX10" s="52">
        <f t="shared" si="23"/>
        <v>2</v>
      </c>
      <c r="BY10" s="52">
        <f t="shared" si="24"/>
        <v>2</v>
      </c>
      <c r="BZ10" s="52">
        <f t="shared" si="25"/>
        <v>2</v>
      </c>
      <c r="CA10" s="52">
        <f t="shared" si="26"/>
        <v>2</v>
      </c>
      <c r="CB10" s="52">
        <f t="shared" si="27"/>
        <v>2</v>
      </c>
      <c r="CC10" s="52">
        <f t="shared" si="28"/>
        <v>2</v>
      </c>
      <c r="CD10" s="52">
        <f t="shared" si="29"/>
        <v>2</v>
      </c>
      <c r="CE10" s="52">
        <f t="shared" si="30"/>
        <v>2</v>
      </c>
      <c r="CF10" s="52">
        <f t="shared" si="31"/>
        <v>2</v>
      </c>
      <c r="CG10" s="52">
        <f t="shared" si="32"/>
        <v>2</v>
      </c>
      <c r="CH10" s="52">
        <f t="shared" si="33"/>
        <v>2</v>
      </c>
      <c r="CI10" s="52">
        <f t="shared" si="34"/>
        <v>2</v>
      </c>
      <c r="CJ10" s="52">
        <f t="shared" si="35"/>
        <v>2</v>
      </c>
      <c r="CK10" s="52">
        <f t="shared" si="36"/>
        <v>2</v>
      </c>
      <c r="CL10" s="52">
        <f t="shared" si="37"/>
        <v>2</v>
      </c>
      <c r="CM10" s="52">
        <f t="shared" si="38"/>
        <v>3</v>
      </c>
      <c r="CN10" s="52">
        <f t="shared" si="39"/>
        <v>3</v>
      </c>
      <c r="CO10" s="52">
        <f t="shared" si="40"/>
        <v>3</v>
      </c>
      <c r="CP10" s="52">
        <f t="shared" si="41"/>
        <v>3</v>
      </c>
      <c r="CQ10" s="52">
        <f t="shared" si="42"/>
        <v>3</v>
      </c>
      <c r="CR10" s="52">
        <f t="shared" si="43"/>
        <v>3</v>
      </c>
      <c r="CS10" s="52">
        <f t="shared" si="44"/>
        <v>3</v>
      </c>
      <c r="CT10" s="52">
        <f t="shared" si="45"/>
        <v>3</v>
      </c>
      <c r="CU10" s="53">
        <f t="shared" si="46"/>
        <v>25</v>
      </c>
      <c r="CV10" s="54">
        <f t="shared" si="47"/>
        <v>29</v>
      </c>
      <c r="CW10" s="53">
        <f t="shared" si="48"/>
        <v>26</v>
      </c>
      <c r="CX10" s="53">
        <f t="shared" si="49"/>
        <v>9</v>
      </c>
      <c r="CY10" s="53">
        <f t="shared" si="50"/>
        <v>6</v>
      </c>
      <c r="CZ10" s="53">
        <f t="shared" si="51"/>
        <v>5</v>
      </c>
      <c r="DA10" s="55">
        <f t="shared" si="52"/>
        <v>80</v>
      </c>
      <c r="DB10" s="56" t="str">
        <f t="shared" si="53"/>
        <v>ดีมาก</v>
      </c>
      <c r="DC10" s="57">
        <f t="shared" si="54"/>
        <v>15</v>
      </c>
      <c r="DD10" s="56" t="str">
        <f t="shared" si="55"/>
        <v>ดีมาก</v>
      </c>
      <c r="DE10" s="57">
        <f t="shared" si="56"/>
        <v>5</v>
      </c>
      <c r="DF10" s="56" t="str">
        <f t="shared" si="57"/>
        <v>ดีมาก</v>
      </c>
      <c r="DG10" s="57">
        <f t="shared" si="58"/>
        <v>100</v>
      </c>
      <c r="DH10" s="58" t="str">
        <f t="shared" si="59"/>
        <v>ดีมาก</v>
      </c>
    </row>
    <row r="11" spans="1:112" ht="23.25">
      <c r="A11" s="12" t="s">
        <v>53</v>
      </c>
      <c r="B11" s="13">
        <v>3</v>
      </c>
      <c r="C11" s="13">
        <v>1058010152</v>
      </c>
      <c r="D11" s="12" t="s">
        <v>18</v>
      </c>
      <c r="E11" s="13">
        <v>1589900913113</v>
      </c>
      <c r="F11" s="23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  <c r="Z11" s="22">
        <v>1</v>
      </c>
      <c r="AA11" s="22">
        <v>1</v>
      </c>
      <c r="AB11" s="22">
        <v>1</v>
      </c>
      <c r="AC11" s="22">
        <v>1</v>
      </c>
      <c r="AD11" s="22">
        <v>1</v>
      </c>
      <c r="AE11" s="22">
        <v>1</v>
      </c>
      <c r="AF11" s="22">
        <v>1</v>
      </c>
      <c r="AG11" s="22">
        <v>1</v>
      </c>
      <c r="AH11" s="22">
        <v>1</v>
      </c>
      <c r="AI11" s="22">
        <v>1</v>
      </c>
      <c r="AJ11" s="22">
        <v>1</v>
      </c>
      <c r="AK11" s="22">
        <v>1</v>
      </c>
      <c r="AL11" s="22">
        <v>1</v>
      </c>
      <c r="AM11" s="22">
        <v>1</v>
      </c>
      <c r="AN11" s="22">
        <v>1</v>
      </c>
      <c r="AO11" s="22">
        <v>1</v>
      </c>
      <c r="AP11" s="22">
        <v>1</v>
      </c>
      <c r="AQ11" s="22">
        <v>1</v>
      </c>
      <c r="AR11" s="22">
        <v>1</v>
      </c>
      <c r="AS11" s="22">
        <v>3</v>
      </c>
      <c r="AT11" s="22">
        <v>3</v>
      </c>
      <c r="AU11" s="22">
        <v>3</v>
      </c>
      <c r="AV11" s="22">
        <v>3</v>
      </c>
      <c r="AW11" s="22">
        <v>3</v>
      </c>
      <c r="AX11" s="22">
        <v>3</v>
      </c>
      <c r="AY11" s="22">
        <v>3</v>
      </c>
      <c r="AZ11" s="22">
        <v>3</v>
      </c>
      <c r="BA11" s="52">
        <f t="shared" si="0"/>
        <v>2</v>
      </c>
      <c r="BB11" s="52">
        <f t="shared" si="1"/>
        <v>2</v>
      </c>
      <c r="BC11" s="52">
        <f t="shared" si="2"/>
        <v>2</v>
      </c>
      <c r="BD11" s="52">
        <f t="shared" si="3"/>
        <v>2</v>
      </c>
      <c r="BE11" s="52">
        <f t="shared" si="4"/>
        <v>2</v>
      </c>
      <c r="BF11" s="52">
        <f t="shared" si="5"/>
        <v>2</v>
      </c>
      <c r="BG11" s="52">
        <f t="shared" si="6"/>
        <v>2</v>
      </c>
      <c r="BH11" s="52">
        <f t="shared" si="7"/>
        <v>2</v>
      </c>
      <c r="BI11" s="52">
        <f t="shared" si="8"/>
        <v>2</v>
      </c>
      <c r="BJ11" s="52">
        <f t="shared" si="9"/>
        <v>2</v>
      </c>
      <c r="BK11" s="52">
        <f t="shared" si="10"/>
        <v>2</v>
      </c>
      <c r="BL11" s="52">
        <f t="shared" si="11"/>
        <v>2</v>
      </c>
      <c r="BM11" s="52">
        <f t="shared" si="12"/>
        <v>2</v>
      </c>
      <c r="BN11" s="52">
        <f t="shared" si="13"/>
        <v>2</v>
      </c>
      <c r="BO11" s="52">
        <f t="shared" si="14"/>
        <v>2</v>
      </c>
      <c r="BP11" s="52">
        <f t="shared" si="15"/>
        <v>2</v>
      </c>
      <c r="BQ11" s="52">
        <f t="shared" si="16"/>
        <v>2</v>
      </c>
      <c r="BR11" s="52">
        <f t="shared" si="17"/>
        <v>2</v>
      </c>
      <c r="BS11" s="52">
        <f t="shared" si="18"/>
        <v>2</v>
      </c>
      <c r="BT11" s="52">
        <f t="shared" si="19"/>
        <v>2</v>
      </c>
      <c r="BU11" s="52">
        <f t="shared" si="20"/>
        <v>2</v>
      </c>
      <c r="BV11" s="52">
        <f t="shared" si="21"/>
        <v>2</v>
      </c>
      <c r="BW11" s="52">
        <f t="shared" si="22"/>
        <v>2</v>
      </c>
      <c r="BX11" s="52">
        <f t="shared" si="23"/>
        <v>2</v>
      </c>
      <c r="BY11" s="52">
        <f t="shared" si="24"/>
        <v>2</v>
      </c>
      <c r="BZ11" s="52">
        <f t="shared" si="25"/>
        <v>2</v>
      </c>
      <c r="CA11" s="52">
        <f t="shared" si="26"/>
        <v>2</v>
      </c>
      <c r="CB11" s="52">
        <f t="shared" si="27"/>
        <v>2</v>
      </c>
      <c r="CC11" s="52">
        <f t="shared" si="28"/>
        <v>2</v>
      </c>
      <c r="CD11" s="52">
        <f t="shared" si="29"/>
        <v>2</v>
      </c>
      <c r="CE11" s="52">
        <f t="shared" si="30"/>
        <v>2</v>
      </c>
      <c r="CF11" s="52">
        <f t="shared" si="31"/>
        <v>2</v>
      </c>
      <c r="CG11" s="52">
        <f t="shared" si="32"/>
        <v>2</v>
      </c>
      <c r="CH11" s="52">
        <f t="shared" si="33"/>
        <v>2</v>
      </c>
      <c r="CI11" s="52">
        <f t="shared" si="34"/>
        <v>2</v>
      </c>
      <c r="CJ11" s="52">
        <f t="shared" si="35"/>
        <v>2</v>
      </c>
      <c r="CK11" s="52">
        <f t="shared" si="36"/>
        <v>2</v>
      </c>
      <c r="CL11" s="52">
        <f t="shared" si="37"/>
        <v>2</v>
      </c>
      <c r="CM11" s="52">
        <f t="shared" si="38"/>
        <v>3</v>
      </c>
      <c r="CN11" s="52">
        <f t="shared" si="39"/>
        <v>3</v>
      </c>
      <c r="CO11" s="52">
        <f t="shared" si="40"/>
        <v>3</v>
      </c>
      <c r="CP11" s="52">
        <f t="shared" si="41"/>
        <v>3</v>
      </c>
      <c r="CQ11" s="52">
        <f t="shared" si="42"/>
        <v>3</v>
      </c>
      <c r="CR11" s="52">
        <f t="shared" si="43"/>
        <v>3</v>
      </c>
      <c r="CS11" s="52">
        <f t="shared" si="44"/>
        <v>3</v>
      </c>
      <c r="CT11" s="52">
        <f t="shared" si="45"/>
        <v>3</v>
      </c>
      <c r="CU11" s="53">
        <f t="shared" si="46"/>
        <v>25</v>
      </c>
      <c r="CV11" s="54">
        <f t="shared" si="47"/>
        <v>29</v>
      </c>
      <c r="CW11" s="53">
        <f t="shared" si="48"/>
        <v>26</v>
      </c>
      <c r="CX11" s="53">
        <f t="shared" si="49"/>
        <v>9</v>
      </c>
      <c r="CY11" s="53">
        <f t="shared" si="50"/>
        <v>6</v>
      </c>
      <c r="CZ11" s="53">
        <f t="shared" si="51"/>
        <v>5</v>
      </c>
      <c r="DA11" s="55">
        <f t="shared" si="52"/>
        <v>80</v>
      </c>
      <c r="DB11" s="56" t="str">
        <f t="shared" si="53"/>
        <v>ดีมาก</v>
      </c>
      <c r="DC11" s="57">
        <f t="shared" si="54"/>
        <v>15</v>
      </c>
      <c r="DD11" s="56" t="str">
        <f t="shared" si="55"/>
        <v>ดีมาก</v>
      </c>
      <c r="DE11" s="57">
        <f t="shared" si="56"/>
        <v>5</v>
      </c>
      <c r="DF11" s="56" t="str">
        <f t="shared" si="57"/>
        <v>ดีมาก</v>
      </c>
      <c r="DG11" s="57">
        <f t="shared" si="58"/>
        <v>100</v>
      </c>
      <c r="DH11" s="58" t="str">
        <f t="shared" si="59"/>
        <v>ดีมาก</v>
      </c>
    </row>
    <row r="12" spans="1:112" ht="23.25">
      <c r="A12" s="12" t="s">
        <v>53</v>
      </c>
      <c r="B12" s="13">
        <v>3</v>
      </c>
      <c r="C12" s="13">
        <v>1058010152</v>
      </c>
      <c r="D12" s="12" t="s">
        <v>18</v>
      </c>
      <c r="E12" s="13">
        <v>1589901068164</v>
      </c>
      <c r="F12" s="23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>
        <v>1</v>
      </c>
      <c r="T12" s="22">
        <v>1</v>
      </c>
      <c r="U12" s="22">
        <v>1</v>
      </c>
      <c r="V12" s="22">
        <v>1</v>
      </c>
      <c r="W12" s="22">
        <v>1</v>
      </c>
      <c r="X12" s="22">
        <v>1</v>
      </c>
      <c r="Y12" s="22">
        <v>1</v>
      </c>
      <c r="Z12" s="22">
        <v>1</v>
      </c>
      <c r="AA12" s="22">
        <v>1</v>
      </c>
      <c r="AB12" s="22">
        <v>1</v>
      </c>
      <c r="AC12" s="22">
        <v>1</v>
      </c>
      <c r="AD12" s="22">
        <v>1</v>
      </c>
      <c r="AE12" s="22">
        <v>1</v>
      </c>
      <c r="AF12" s="22">
        <v>1</v>
      </c>
      <c r="AG12" s="22">
        <v>1</v>
      </c>
      <c r="AH12" s="22">
        <v>1</v>
      </c>
      <c r="AI12" s="22">
        <v>1</v>
      </c>
      <c r="AJ12" s="22">
        <v>1</v>
      </c>
      <c r="AK12" s="22">
        <v>1</v>
      </c>
      <c r="AL12" s="22">
        <v>1</v>
      </c>
      <c r="AM12" s="22">
        <v>1</v>
      </c>
      <c r="AN12" s="22">
        <v>1</v>
      </c>
      <c r="AO12" s="22">
        <v>1</v>
      </c>
      <c r="AP12" s="22">
        <v>1</v>
      </c>
      <c r="AQ12" s="22">
        <v>1</v>
      </c>
      <c r="AR12" s="22">
        <v>1</v>
      </c>
      <c r="AS12" s="22">
        <v>3</v>
      </c>
      <c r="AT12" s="22">
        <v>3</v>
      </c>
      <c r="AU12" s="22">
        <v>3</v>
      </c>
      <c r="AV12" s="22">
        <v>3</v>
      </c>
      <c r="AW12" s="22">
        <v>3</v>
      </c>
      <c r="AX12" s="22">
        <v>3</v>
      </c>
      <c r="AY12" s="22">
        <v>3</v>
      </c>
      <c r="AZ12" s="22">
        <v>3</v>
      </c>
      <c r="BA12" s="52">
        <f t="shared" si="0"/>
        <v>2</v>
      </c>
      <c r="BB12" s="52">
        <f t="shared" si="1"/>
        <v>2</v>
      </c>
      <c r="BC12" s="52">
        <f t="shared" si="2"/>
        <v>2</v>
      </c>
      <c r="BD12" s="52">
        <f t="shared" si="3"/>
        <v>2</v>
      </c>
      <c r="BE12" s="52">
        <f t="shared" si="4"/>
        <v>2</v>
      </c>
      <c r="BF12" s="52">
        <f t="shared" si="5"/>
        <v>2</v>
      </c>
      <c r="BG12" s="52">
        <f t="shared" si="6"/>
        <v>2</v>
      </c>
      <c r="BH12" s="52">
        <f t="shared" si="7"/>
        <v>2</v>
      </c>
      <c r="BI12" s="52">
        <f t="shared" si="8"/>
        <v>2</v>
      </c>
      <c r="BJ12" s="52">
        <f t="shared" si="9"/>
        <v>2</v>
      </c>
      <c r="BK12" s="52">
        <f t="shared" si="10"/>
        <v>2</v>
      </c>
      <c r="BL12" s="52">
        <f t="shared" si="11"/>
        <v>2</v>
      </c>
      <c r="BM12" s="52">
        <f t="shared" si="12"/>
        <v>2</v>
      </c>
      <c r="BN12" s="52">
        <f t="shared" si="13"/>
        <v>2</v>
      </c>
      <c r="BO12" s="52">
        <f t="shared" si="14"/>
        <v>2</v>
      </c>
      <c r="BP12" s="52">
        <f t="shared" si="15"/>
        <v>2</v>
      </c>
      <c r="BQ12" s="52">
        <f t="shared" si="16"/>
        <v>2</v>
      </c>
      <c r="BR12" s="52">
        <f t="shared" si="17"/>
        <v>2</v>
      </c>
      <c r="BS12" s="52">
        <f t="shared" si="18"/>
        <v>2</v>
      </c>
      <c r="BT12" s="52">
        <f t="shared" si="19"/>
        <v>2</v>
      </c>
      <c r="BU12" s="52">
        <f t="shared" si="20"/>
        <v>2</v>
      </c>
      <c r="BV12" s="52">
        <f t="shared" si="21"/>
        <v>2</v>
      </c>
      <c r="BW12" s="52">
        <f t="shared" si="22"/>
        <v>2</v>
      </c>
      <c r="BX12" s="52">
        <f t="shared" si="23"/>
        <v>2</v>
      </c>
      <c r="BY12" s="52">
        <f t="shared" si="24"/>
        <v>2</v>
      </c>
      <c r="BZ12" s="52">
        <f t="shared" si="25"/>
        <v>2</v>
      </c>
      <c r="CA12" s="52">
        <f t="shared" si="26"/>
        <v>2</v>
      </c>
      <c r="CB12" s="52">
        <f t="shared" si="27"/>
        <v>2</v>
      </c>
      <c r="CC12" s="52">
        <f t="shared" si="28"/>
        <v>2</v>
      </c>
      <c r="CD12" s="52">
        <f t="shared" si="29"/>
        <v>2</v>
      </c>
      <c r="CE12" s="52">
        <f t="shared" si="30"/>
        <v>2</v>
      </c>
      <c r="CF12" s="52">
        <f t="shared" si="31"/>
        <v>2</v>
      </c>
      <c r="CG12" s="52">
        <f t="shared" si="32"/>
        <v>2</v>
      </c>
      <c r="CH12" s="52">
        <f t="shared" si="33"/>
        <v>2</v>
      </c>
      <c r="CI12" s="52">
        <f t="shared" si="34"/>
        <v>2</v>
      </c>
      <c r="CJ12" s="52">
        <f t="shared" si="35"/>
        <v>2</v>
      </c>
      <c r="CK12" s="52">
        <f t="shared" si="36"/>
        <v>2</v>
      </c>
      <c r="CL12" s="52">
        <f t="shared" si="37"/>
        <v>2</v>
      </c>
      <c r="CM12" s="52">
        <f t="shared" si="38"/>
        <v>3</v>
      </c>
      <c r="CN12" s="52">
        <f t="shared" si="39"/>
        <v>3</v>
      </c>
      <c r="CO12" s="52">
        <f t="shared" si="40"/>
        <v>3</v>
      </c>
      <c r="CP12" s="52">
        <f t="shared" si="41"/>
        <v>3</v>
      </c>
      <c r="CQ12" s="52">
        <f t="shared" si="42"/>
        <v>3</v>
      </c>
      <c r="CR12" s="52">
        <f t="shared" si="43"/>
        <v>3</v>
      </c>
      <c r="CS12" s="52">
        <f t="shared" si="44"/>
        <v>3</v>
      </c>
      <c r="CT12" s="52">
        <f t="shared" si="45"/>
        <v>3</v>
      </c>
      <c r="CU12" s="53">
        <f t="shared" si="46"/>
        <v>25</v>
      </c>
      <c r="CV12" s="54">
        <f t="shared" si="47"/>
        <v>29</v>
      </c>
      <c r="CW12" s="53">
        <f t="shared" si="48"/>
        <v>26</v>
      </c>
      <c r="CX12" s="53">
        <f t="shared" si="49"/>
        <v>9</v>
      </c>
      <c r="CY12" s="53">
        <f t="shared" si="50"/>
        <v>6</v>
      </c>
      <c r="CZ12" s="53">
        <f t="shared" si="51"/>
        <v>5</v>
      </c>
      <c r="DA12" s="55">
        <f t="shared" si="52"/>
        <v>80</v>
      </c>
      <c r="DB12" s="56" t="str">
        <f t="shared" si="53"/>
        <v>ดีมาก</v>
      </c>
      <c r="DC12" s="57">
        <f t="shared" si="54"/>
        <v>15</v>
      </c>
      <c r="DD12" s="56" t="str">
        <f t="shared" si="55"/>
        <v>ดีมาก</v>
      </c>
      <c r="DE12" s="57">
        <f t="shared" si="56"/>
        <v>5</v>
      </c>
      <c r="DF12" s="56" t="str">
        <f t="shared" si="57"/>
        <v>ดีมาก</v>
      </c>
      <c r="DG12" s="57">
        <f t="shared" si="58"/>
        <v>100</v>
      </c>
      <c r="DH12" s="58" t="str">
        <f t="shared" si="59"/>
        <v>ดีมาก</v>
      </c>
    </row>
    <row r="13" spans="1:112" ht="23.25">
      <c r="A13" s="12" t="s">
        <v>53</v>
      </c>
      <c r="B13" s="13">
        <v>3</v>
      </c>
      <c r="C13" s="13">
        <v>1058010152</v>
      </c>
      <c r="D13" s="12" t="s">
        <v>18</v>
      </c>
      <c r="E13" s="13">
        <v>1589901223215</v>
      </c>
      <c r="F13" s="23">
        <v>2</v>
      </c>
      <c r="G13" s="22">
        <v>1</v>
      </c>
      <c r="H13" s="22">
        <v>1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>
        <v>1</v>
      </c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>
        <v>1</v>
      </c>
      <c r="AA13" s="22">
        <v>1</v>
      </c>
      <c r="AB13" s="22">
        <v>1</v>
      </c>
      <c r="AC13" s="22">
        <v>1</v>
      </c>
      <c r="AD13" s="22">
        <v>1</v>
      </c>
      <c r="AE13" s="22">
        <v>1</v>
      </c>
      <c r="AF13" s="22">
        <v>1</v>
      </c>
      <c r="AG13" s="22">
        <v>1</v>
      </c>
      <c r="AH13" s="22">
        <v>1</v>
      </c>
      <c r="AI13" s="22">
        <v>1</v>
      </c>
      <c r="AJ13" s="22">
        <v>1</v>
      </c>
      <c r="AK13" s="22">
        <v>1</v>
      </c>
      <c r="AL13" s="22">
        <v>1</v>
      </c>
      <c r="AM13" s="22">
        <v>1</v>
      </c>
      <c r="AN13" s="22">
        <v>1</v>
      </c>
      <c r="AO13" s="22">
        <v>1</v>
      </c>
      <c r="AP13" s="22">
        <v>1</v>
      </c>
      <c r="AQ13" s="22">
        <v>1</v>
      </c>
      <c r="AR13" s="22">
        <v>1</v>
      </c>
      <c r="AS13" s="22">
        <v>3</v>
      </c>
      <c r="AT13" s="22">
        <v>3</v>
      </c>
      <c r="AU13" s="22">
        <v>3</v>
      </c>
      <c r="AV13" s="22">
        <v>3</v>
      </c>
      <c r="AW13" s="22">
        <v>3</v>
      </c>
      <c r="AX13" s="22">
        <v>3</v>
      </c>
      <c r="AY13" s="22">
        <v>3</v>
      </c>
      <c r="AZ13" s="22">
        <v>3</v>
      </c>
      <c r="BA13" s="52">
        <f t="shared" si="0"/>
        <v>2</v>
      </c>
      <c r="BB13" s="52">
        <f t="shared" si="1"/>
        <v>2</v>
      </c>
      <c r="BC13" s="52">
        <f t="shared" si="2"/>
        <v>2</v>
      </c>
      <c r="BD13" s="52">
        <f t="shared" si="3"/>
        <v>2</v>
      </c>
      <c r="BE13" s="52">
        <f t="shared" si="4"/>
        <v>2</v>
      </c>
      <c r="BF13" s="52">
        <f t="shared" si="5"/>
        <v>2</v>
      </c>
      <c r="BG13" s="52">
        <f t="shared" si="6"/>
        <v>2</v>
      </c>
      <c r="BH13" s="52">
        <f t="shared" si="7"/>
        <v>2</v>
      </c>
      <c r="BI13" s="52">
        <f t="shared" si="8"/>
        <v>2</v>
      </c>
      <c r="BJ13" s="52">
        <f t="shared" si="9"/>
        <v>2</v>
      </c>
      <c r="BK13" s="52">
        <f t="shared" si="10"/>
        <v>2</v>
      </c>
      <c r="BL13" s="52">
        <f t="shared" si="11"/>
        <v>2</v>
      </c>
      <c r="BM13" s="52">
        <f t="shared" si="12"/>
        <v>2</v>
      </c>
      <c r="BN13" s="52">
        <f t="shared" si="13"/>
        <v>2</v>
      </c>
      <c r="BO13" s="52">
        <f t="shared" si="14"/>
        <v>2</v>
      </c>
      <c r="BP13" s="52">
        <f t="shared" si="15"/>
        <v>2</v>
      </c>
      <c r="BQ13" s="52">
        <f t="shared" si="16"/>
        <v>2</v>
      </c>
      <c r="BR13" s="52">
        <f t="shared" si="17"/>
        <v>2</v>
      </c>
      <c r="BS13" s="52">
        <f t="shared" si="18"/>
        <v>2</v>
      </c>
      <c r="BT13" s="52">
        <f t="shared" si="19"/>
        <v>2</v>
      </c>
      <c r="BU13" s="52">
        <f t="shared" si="20"/>
        <v>2</v>
      </c>
      <c r="BV13" s="52">
        <f t="shared" si="21"/>
        <v>2</v>
      </c>
      <c r="BW13" s="52">
        <f t="shared" si="22"/>
        <v>2</v>
      </c>
      <c r="BX13" s="52">
        <f t="shared" si="23"/>
        <v>2</v>
      </c>
      <c r="BY13" s="52">
        <f t="shared" si="24"/>
        <v>2</v>
      </c>
      <c r="BZ13" s="52">
        <f t="shared" si="25"/>
        <v>2</v>
      </c>
      <c r="CA13" s="52">
        <f t="shared" si="26"/>
        <v>2</v>
      </c>
      <c r="CB13" s="52">
        <f t="shared" si="27"/>
        <v>2</v>
      </c>
      <c r="CC13" s="52">
        <f t="shared" si="28"/>
        <v>2</v>
      </c>
      <c r="CD13" s="52">
        <f t="shared" si="29"/>
        <v>2</v>
      </c>
      <c r="CE13" s="52">
        <f t="shared" si="30"/>
        <v>2</v>
      </c>
      <c r="CF13" s="52">
        <f t="shared" si="31"/>
        <v>2</v>
      </c>
      <c r="CG13" s="52">
        <f t="shared" si="32"/>
        <v>2</v>
      </c>
      <c r="CH13" s="52">
        <f t="shared" si="33"/>
        <v>2</v>
      </c>
      <c r="CI13" s="52">
        <f t="shared" si="34"/>
        <v>2</v>
      </c>
      <c r="CJ13" s="52">
        <f t="shared" si="35"/>
        <v>2</v>
      </c>
      <c r="CK13" s="52">
        <f t="shared" si="36"/>
        <v>2</v>
      </c>
      <c r="CL13" s="52">
        <f t="shared" si="37"/>
        <v>2</v>
      </c>
      <c r="CM13" s="52">
        <f t="shared" si="38"/>
        <v>3</v>
      </c>
      <c r="CN13" s="52">
        <f t="shared" si="39"/>
        <v>3</v>
      </c>
      <c r="CO13" s="52">
        <f t="shared" si="40"/>
        <v>3</v>
      </c>
      <c r="CP13" s="52">
        <f t="shared" si="41"/>
        <v>3</v>
      </c>
      <c r="CQ13" s="52">
        <f t="shared" si="42"/>
        <v>3</v>
      </c>
      <c r="CR13" s="52">
        <f t="shared" si="43"/>
        <v>3</v>
      </c>
      <c r="CS13" s="52">
        <f t="shared" si="44"/>
        <v>3</v>
      </c>
      <c r="CT13" s="52">
        <f t="shared" si="45"/>
        <v>3</v>
      </c>
      <c r="CU13" s="53">
        <f t="shared" si="46"/>
        <v>25</v>
      </c>
      <c r="CV13" s="54">
        <f t="shared" si="47"/>
        <v>29</v>
      </c>
      <c r="CW13" s="53">
        <f t="shared" si="48"/>
        <v>26</v>
      </c>
      <c r="CX13" s="53">
        <f t="shared" si="49"/>
        <v>9</v>
      </c>
      <c r="CY13" s="53">
        <f t="shared" si="50"/>
        <v>6</v>
      </c>
      <c r="CZ13" s="53">
        <f t="shared" si="51"/>
        <v>5</v>
      </c>
      <c r="DA13" s="55">
        <f t="shared" si="52"/>
        <v>80</v>
      </c>
      <c r="DB13" s="56" t="str">
        <f t="shared" si="53"/>
        <v>ดีมาก</v>
      </c>
      <c r="DC13" s="57">
        <f t="shared" si="54"/>
        <v>15</v>
      </c>
      <c r="DD13" s="56" t="str">
        <f t="shared" si="55"/>
        <v>ดีมาก</v>
      </c>
      <c r="DE13" s="57">
        <f t="shared" si="56"/>
        <v>5</v>
      </c>
      <c r="DF13" s="56" t="str">
        <f t="shared" si="57"/>
        <v>ดีมาก</v>
      </c>
      <c r="DG13" s="57">
        <f t="shared" si="58"/>
        <v>100</v>
      </c>
      <c r="DH13" s="58" t="str">
        <f t="shared" si="59"/>
        <v>ดีมาก</v>
      </c>
    </row>
    <row r="14" spans="1:112" ht="23.25">
      <c r="A14" s="12" t="s">
        <v>53</v>
      </c>
      <c r="B14" s="13">
        <v>3</v>
      </c>
      <c r="C14" s="13">
        <v>1058010152</v>
      </c>
      <c r="D14" s="12" t="s">
        <v>18</v>
      </c>
      <c r="E14" s="13">
        <v>1589901378266</v>
      </c>
      <c r="F14" s="23">
        <v>2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22">
        <v>1</v>
      </c>
      <c r="P14" s="22">
        <v>1</v>
      </c>
      <c r="Q14" s="22">
        <v>1</v>
      </c>
      <c r="R14" s="22">
        <v>1</v>
      </c>
      <c r="S14" s="22">
        <v>1</v>
      </c>
      <c r="T14" s="22">
        <v>1</v>
      </c>
      <c r="U14" s="22">
        <v>1</v>
      </c>
      <c r="V14" s="22">
        <v>1</v>
      </c>
      <c r="W14" s="22">
        <v>1</v>
      </c>
      <c r="X14" s="22">
        <v>1</v>
      </c>
      <c r="Y14" s="22">
        <v>1</v>
      </c>
      <c r="Z14" s="22">
        <v>1</v>
      </c>
      <c r="AA14" s="22">
        <v>1</v>
      </c>
      <c r="AB14" s="22">
        <v>1</v>
      </c>
      <c r="AC14" s="22">
        <v>1</v>
      </c>
      <c r="AD14" s="22">
        <v>1</v>
      </c>
      <c r="AE14" s="22">
        <v>1</v>
      </c>
      <c r="AF14" s="22">
        <v>1</v>
      </c>
      <c r="AG14" s="22">
        <v>1</v>
      </c>
      <c r="AH14" s="22">
        <v>1</v>
      </c>
      <c r="AI14" s="22">
        <v>1</v>
      </c>
      <c r="AJ14" s="22">
        <v>1</v>
      </c>
      <c r="AK14" s="22">
        <v>1</v>
      </c>
      <c r="AL14" s="22">
        <v>1</v>
      </c>
      <c r="AM14" s="22">
        <v>1</v>
      </c>
      <c r="AN14" s="22">
        <v>1</v>
      </c>
      <c r="AO14" s="22">
        <v>1</v>
      </c>
      <c r="AP14" s="22">
        <v>1</v>
      </c>
      <c r="AQ14" s="22">
        <v>1</v>
      </c>
      <c r="AR14" s="22">
        <v>1</v>
      </c>
      <c r="AS14" s="22">
        <v>3</v>
      </c>
      <c r="AT14" s="22">
        <v>3</v>
      </c>
      <c r="AU14" s="22">
        <v>3</v>
      </c>
      <c r="AV14" s="22">
        <v>3</v>
      </c>
      <c r="AW14" s="22">
        <v>3</v>
      </c>
      <c r="AX14" s="22">
        <v>3</v>
      </c>
      <c r="AY14" s="22">
        <v>3</v>
      </c>
      <c r="AZ14" s="22">
        <v>3</v>
      </c>
      <c r="BA14" s="52">
        <f t="shared" si="0"/>
        <v>2</v>
      </c>
      <c r="BB14" s="52">
        <f t="shared" si="1"/>
        <v>2</v>
      </c>
      <c r="BC14" s="52">
        <f t="shared" si="2"/>
        <v>2</v>
      </c>
      <c r="BD14" s="52">
        <f t="shared" si="3"/>
        <v>2</v>
      </c>
      <c r="BE14" s="52">
        <f t="shared" si="4"/>
        <v>2</v>
      </c>
      <c r="BF14" s="52">
        <f t="shared" si="5"/>
        <v>2</v>
      </c>
      <c r="BG14" s="52">
        <f t="shared" si="6"/>
        <v>2</v>
      </c>
      <c r="BH14" s="52">
        <f t="shared" si="7"/>
        <v>2</v>
      </c>
      <c r="BI14" s="52">
        <f t="shared" si="8"/>
        <v>2</v>
      </c>
      <c r="BJ14" s="52">
        <f t="shared" si="9"/>
        <v>2</v>
      </c>
      <c r="BK14" s="52">
        <f t="shared" si="10"/>
        <v>2</v>
      </c>
      <c r="BL14" s="52">
        <f t="shared" si="11"/>
        <v>2</v>
      </c>
      <c r="BM14" s="52">
        <f t="shared" si="12"/>
        <v>2</v>
      </c>
      <c r="BN14" s="52">
        <f t="shared" si="13"/>
        <v>2</v>
      </c>
      <c r="BO14" s="52">
        <f t="shared" si="14"/>
        <v>2</v>
      </c>
      <c r="BP14" s="52">
        <f t="shared" si="15"/>
        <v>2</v>
      </c>
      <c r="BQ14" s="52">
        <f t="shared" si="16"/>
        <v>2</v>
      </c>
      <c r="BR14" s="52">
        <f t="shared" si="17"/>
        <v>2</v>
      </c>
      <c r="BS14" s="52">
        <f t="shared" si="18"/>
        <v>2</v>
      </c>
      <c r="BT14" s="52">
        <f t="shared" si="19"/>
        <v>2</v>
      </c>
      <c r="BU14" s="52">
        <f t="shared" si="20"/>
        <v>2</v>
      </c>
      <c r="BV14" s="52">
        <f t="shared" si="21"/>
        <v>2</v>
      </c>
      <c r="BW14" s="52">
        <f t="shared" si="22"/>
        <v>2</v>
      </c>
      <c r="BX14" s="52">
        <f t="shared" si="23"/>
        <v>2</v>
      </c>
      <c r="BY14" s="52">
        <f t="shared" si="24"/>
        <v>2</v>
      </c>
      <c r="BZ14" s="52">
        <f t="shared" si="25"/>
        <v>2</v>
      </c>
      <c r="CA14" s="52">
        <f t="shared" si="26"/>
        <v>2</v>
      </c>
      <c r="CB14" s="52">
        <f t="shared" si="27"/>
        <v>2</v>
      </c>
      <c r="CC14" s="52">
        <f t="shared" si="28"/>
        <v>2</v>
      </c>
      <c r="CD14" s="52">
        <f t="shared" si="29"/>
        <v>2</v>
      </c>
      <c r="CE14" s="52">
        <f t="shared" si="30"/>
        <v>2</v>
      </c>
      <c r="CF14" s="52">
        <f t="shared" si="31"/>
        <v>2</v>
      </c>
      <c r="CG14" s="52">
        <f t="shared" si="32"/>
        <v>2</v>
      </c>
      <c r="CH14" s="52">
        <f t="shared" si="33"/>
        <v>2</v>
      </c>
      <c r="CI14" s="52">
        <f t="shared" si="34"/>
        <v>2</v>
      </c>
      <c r="CJ14" s="52">
        <f t="shared" si="35"/>
        <v>2</v>
      </c>
      <c r="CK14" s="52">
        <f t="shared" si="36"/>
        <v>2</v>
      </c>
      <c r="CL14" s="52">
        <f t="shared" si="37"/>
        <v>2</v>
      </c>
      <c r="CM14" s="52">
        <f t="shared" si="38"/>
        <v>3</v>
      </c>
      <c r="CN14" s="52">
        <f t="shared" si="39"/>
        <v>3</v>
      </c>
      <c r="CO14" s="52">
        <f t="shared" si="40"/>
        <v>3</v>
      </c>
      <c r="CP14" s="52">
        <f t="shared" si="41"/>
        <v>3</v>
      </c>
      <c r="CQ14" s="52">
        <f t="shared" si="42"/>
        <v>3</v>
      </c>
      <c r="CR14" s="52">
        <f t="shared" si="43"/>
        <v>3</v>
      </c>
      <c r="CS14" s="52">
        <f t="shared" si="44"/>
        <v>3</v>
      </c>
      <c r="CT14" s="52">
        <f t="shared" si="45"/>
        <v>3</v>
      </c>
      <c r="CU14" s="53">
        <f t="shared" si="46"/>
        <v>25</v>
      </c>
      <c r="CV14" s="54">
        <f t="shared" si="47"/>
        <v>29</v>
      </c>
      <c r="CW14" s="53">
        <f t="shared" si="48"/>
        <v>26</v>
      </c>
      <c r="CX14" s="53">
        <f t="shared" si="49"/>
        <v>9</v>
      </c>
      <c r="CY14" s="53">
        <f t="shared" si="50"/>
        <v>6</v>
      </c>
      <c r="CZ14" s="53">
        <f t="shared" si="51"/>
        <v>5</v>
      </c>
      <c r="DA14" s="55">
        <f t="shared" si="52"/>
        <v>80</v>
      </c>
      <c r="DB14" s="56" t="str">
        <f t="shared" si="53"/>
        <v>ดีมาก</v>
      </c>
      <c r="DC14" s="57">
        <f t="shared" si="54"/>
        <v>15</v>
      </c>
      <c r="DD14" s="56" t="str">
        <f t="shared" si="55"/>
        <v>ดีมาก</v>
      </c>
      <c r="DE14" s="57">
        <f t="shared" si="56"/>
        <v>5</v>
      </c>
      <c r="DF14" s="56" t="str">
        <f t="shared" si="57"/>
        <v>ดีมาก</v>
      </c>
      <c r="DG14" s="57">
        <f t="shared" si="58"/>
        <v>100</v>
      </c>
      <c r="DH14" s="58" t="str">
        <f t="shared" si="59"/>
        <v>ดีมาก</v>
      </c>
    </row>
    <row r="15" spans="1:112" ht="23.25">
      <c r="A15" s="12" t="s">
        <v>53</v>
      </c>
      <c r="B15" s="13">
        <v>3</v>
      </c>
      <c r="C15" s="13">
        <v>1058010152</v>
      </c>
      <c r="D15" s="12" t="s">
        <v>18</v>
      </c>
      <c r="E15" s="13">
        <v>1589901533317</v>
      </c>
      <c r="F15" s="23">
        <v>2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Q15" s="22">
        <v>1</v>
      </c>
      <c r="R15" s="22">
        <v>1</v>
      </c>
      <c r="S15" s="22">
        <v>1</v>
      </c>
      <c r="T15" s="22">
        <v>1</v>
      </c>
      <c r="U15" s="22">
        <v>1</v>
      </c>
      <c r="V15" s="22">
        <v>1</v>
      </c>
      <c r="W15" s="22">
        <v>1</v>
      </c>
      <c r="X15" s="22">
        <v>1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22">
        <v>1</v>
      </c>
      <c r="AE15" s="22">
        <v>1</v>
      </c>
      <c r="AF15" s="22">
        <v>1</v>
      </c>
      <c r="AG15" s="22">
        <v>1</v>
      </c>
      <c r="AH15" s="22">
        <v>1</v>
      </c>
      <c r="AI15" s="22">
        <v>1</v>
      </c>
      <c r="AJ15" s="22">
        <v>1</v>
      </c>
      <c r="AK15" s="22">
        <v>1</v>
      </c>
      <c r="AL15" s="22">
        <v>1</v>
      </c>
      <c r="AM15" s="22">
        <v>1</v>
      </c>
      <c r="AN15" s="22">
        <v>1</v>
      </c>
      <c r="AO15" s="22">
        <v>1</v>
      </c>
      <c r="AP15" s="22">
        <v>1</v>
      </c>
      <c r="AQ15" s="22">
        <v>1</v>
      </c>
      <c r="AR15" s="22">
        <v>1</v>
      </c>
      <c r="AS15" s="22">
        <v>3</v>
      </c>
      <c r="AT15" s="22">
        <v>3</v>
      </c>
      <c r="AU15" s="22">
        <v>3</v>
      </c>
      <c r="AV15" s="22">
        <v>3</v>
      </c>
      <c r="AW15" s="22">
        <v>3</v>
      </c>
      <c r="AX15" s="22">
        <v>3</v>
      </c>
      <c r="AY15" s="22">
        <v>3</v>
      </c>
      <c r="AZ15" s="22">
        <v>3</v>
      </c>
      <c r="BA15" s="52">
        <f t="shared" si="0"/>
        <v>2</v>
      </c>
      <c r="BB15" s="52">
        <f t="shared" si="1"/>
        <v>2</v>
      </c>
      <c r="BC15" s="52">
        <f t="shared" si="2"/>
        <v>2</v>
      </c>
      <c r="BD15" s="52">
        <f t="shared" si="3"/>
        <v>2</v>
      </c>
      <c r="BE15" s="52">
        <f t="shared" si="4"/>
        <v>2</v>
      </c>
      <c r="BF15" s="52">
        <f t="shared" si="5"/>
        <v>2</v>
      </c>
      <c r="BG15" s="52">
        <f t="shared" si="6"/>
        <v>2</v>
      </c>
      <c r="BH15" s="52">
        <f t="shared" si="7"/>
        <v>2</v>
      </c>
      <c r="BI15" s="52">
        <f t="shared" si="8"/>
        <v>2</v>
      </c>
      <c r="BJ15" s="52">
        <f t="shared" si="9"/>
        <v>2</v>
      </c>
      <c r="BK15" s="52">
        <f t="shared" si="10"/>
        <v>2</v>
      </c>
      <c r="BL15" s="52">
        <f t="shared" si="11"/>
        <v>2</v>
      </c>
      <c r="BM15" s="52">
        <f t="shared" si="12"/>
        <v>2</v>
      </c>
      <c r="BN15" s="52">
        <f t="shared" si="13"/>
        <v>2</v>
      </c>
      <c r="BO15" s="52">
        <f t="shared" si="14"/>
        <v>2</v>
      </c>
      <c r="BP15" s="52">
        <f t="shared" si="15"/>
        <v>2</v>
      </c>
      <c r="BQ15" s="52">
        <f t="shared" si="16"/>
        <v>2</v>
      </c>
      <c r="BR15" s="52">
        <f t="shared" si="17"/>
        <v>2</v>
      </c>
      <c r="BS15" s="52">
        <f t="shared" si="18"/>
        <v>2</v>
      </c>
      <c r="BT15" s="52">
        <f t="shared" si="19"/>
        <v>2</v>
      </c>
      <c r="BU15" s="52">
        <f t="shared" si="20"/>
        <v>2</v>
      </c>
      <c r="BV15" s="52">
        <f t="shared" si="21"/>
        <v>2</v>
      </c>
      <c r="BW15" s="52">
        <f t="shared" si="22"/>
        <v>2</v>
      </c>
      <c r="BX15" s="52">
        <f t="shared" si="23"/>
        <v>2</v>
      </c>
      <c r="BY15" s="52">
        <f t="shared" si="24"/>
        <v>2</v>
      </c>
      <c r="BZ15" s="52">
        <f t="shared" si="25"/>
        <v>2</v>
      </c>
      <c r="CA15" s="52">
        <f t="shared" si="26"/>
        <v>2</v>
      </c>
      <c r="CB15" s="52">
        <f t="shared" si="27"/>
        <v>2</v>
      </c>
      <c r="CC15" s="52">
        <f t="shared" si="28"/>
        <v>2</v>
      </c>
      <c r="CD15" s="52">
        <f t="shared" si="29"/>
        <v>2</v>
      </c>
      <c r="CE15" s="52">
        <f t="shared" si="30"/>
        <v>2</v>
      </c>
      <c r="CF15" s="52">
        <f t="shared" si="31"/>
        <v>2</v>
      </c>
      <c r="CG15" s="52">
        <f t="shared" si="32"/>
        <v>2</v>
      </c>
      <c r="CH15" s="52">
        <f t="shared" si="33"/>
        <v>2</v>
      </c>
      <c r="CI15" s="52">
        <f t="shared" si="34"/>
        <v>2</v>
      </c>
      <c r="CJ15" s="52">
        <f t="shared" si="35"/>
        <v>2</v>
      </c>
      <c r="CK15" s="52">
        <f t="shared" si="36"/>
        <v>2</v>
      </c>
      <c r="CL15" s="52">
        <f t="shared" si="37"/>
        <v>2</v>
      </c>
      <c r="CM15" s="52">
        <f t="shared" si="38"/>
        <v>3</v>
      </c>
      <c r="CN15" s="52">
        <f t="shared" si="39"/>
        <v>3</v>
      </c>
      <c r="CO15" s="52">
        <f t="shared" si="40"/>
        <v>3</v>
      </c>
      <c r="CP15" s="52">
        <f t="shared" si="41"/>
        <v>3</v>
      </c>
      <c r="CQ15" s="52">
        <f t="shared" si="42"/>
        <v>3</v>
      </c>
      <c r="CR15" s="52">
        <f t="shared" si="43"/>
        <v>3</v>
      </c>
      <c r="CS15" s="52">
        <f t="shared" si="44"/>
        <v>3</v>
      </c>
      <c r="CT15" s="52">
        <f t="shared" si="45"/>
        <v>3</v>
      </c>
      <c r="CU15" s="53">
        <f t="shared" si="46"/>
        <v>25</v>
      </c>
      <c r="CV15" s="54">
        <f t="shared" si="47"/>
        <v>29</v>
      </c>
      <c r="CW15" s="53">
        <f t="shared" si="48"/>
        <v>26</v>
      </c>
      <c r="CX15" s="53">
        <f t="shared" si="49"/>
        <v>9</v>
      </c>
      <c r="CY15" s="53">
        <f t="shared" si="50"/>
        <v>6</v>
      </c>
      <c r="CZ15" s="53">
        <f t="shared" si="51"/>
        <v>5</v>
      </c>
      <c r="DA15" s="55">
        <f t="shared" si="52"/>
        <v>80</v>
      </c>
      <c r="DB15" s="56" t="str">
        <f t="shared" si="53"/>
        <v>ดีมาก</v>
      </c>
      <c r="DC15" s="57">
        <f t="shared" si="54"/>
        <v>15</v>
      </c>
      <c r="DD15" s="56" t="str">
        <f t="shared" si="55"/>
        <v>ดีมาก</v>
      </c>
      <c r="DE15" s="57">
        <f t="shared" si="56"/>
        <v>5</v>
      </c>
      <c r="DF15" s="56" t="str">
        <f t="shared" si="57"/>
        <v>ดีมาก</v>
      </c>
      <c r="DG15" s="57">
        <f t="shared" si="58"/>
        <v>100</v>
      </c>
      <c r="DH15" s="58" t="str">
        <f t="shared" si="59"/>
        <v>ดีมาก</v>
      </c>
    </row>
    <row r="16" spans="1:112" ht="23.25">
      <c r="A16" s="12" t="s">
        <v>53</v>
      </c>
      <c r="B16" s="13">
        <v>3</v>
      </c>
      <c r="C16" s="13">
        <v>1058010152</v>
      </c>
      <c r="D16" s="12" t="s">
        <v>18</v>
      </c>
      <c r="E16" s="13">
        <v>1589901688368</v>
      </c>
      <c r="F16" s="23">
        <v>2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>
        <v>1</v>
      </c>
      <c r="M16" s="22">
        <v>1</v>
      </c>
      <c r="N16" s="22">
        <v>1</v>
      </c>
      <c r="O16" s="22">
        <v>1</v>
      </c>
      <c r="P16" s="22">
        <v>1</v>
      </c>
      <c r="Q16" s="22">
        <v>1</v>
      </c>
      <c r="R16" s="22">
        <v>1</v>
      </c>
      <c r="S16" s="22">
        <v>1</v>
      </c>
      <c r="T16" s="22">
        <v>1</v>
      </c>
      <c r="U16" s="22">
        <v>1</v>
      </c>
      <c r="V16" s="22">
        <v>1</v>
      </c>
      <c r="W16" s="22">
        <v>1</v>
      </c>
      <c r="X16" s="22">
        <v>1</v>
      </c>
      <c r="Y16" s="22">
        <v>1</v>
      </c>
      <c r="Z16" s="22">
        <v>1</v>
      </c>
      <c r="AA16" s="22">
        <v>1</v>
      </c>
      <c r="AB16" s="22">
        <v>1</v>
      </c>
      <c r="AC16" s="22">
        <v>1</v>
      </c>
      <c r="AD16" s="22">
        <v>1</v>
      </c>
      <c r="AE16" s="22">
        <v>1</v>
      </c>
      <c r="AF16" s="22">
        <v>1</v>
      </c>
      <c r="AG16" s="22">
        <v>1</v>
      </c>
      <c r="AH16" s="22">
        <v>1</v>
      </c>
      <c r="AI16" s="22">
        <v>1</v>
      </c>
      <c r="AJ16" s="22">
        <v>1</v>
      </c>
      <c r="AK16" s="22">
        <v>1</v>
      </c>
      <c r="AL16" s="22">
        <v>1</v>
      </c>
      <c r="AM16" s="22">
        <v>1</v>
      </c>
      <c r="AN16" s="22">
        <v>1</v>
      </c>
      <c r="AO16" s="22">
        <v>1</v>
      </c>
      <c r="AP16" s="22">
        <v>1</v>
      </c>
      <c r="AQ16" s="22">
        <v>1</v>
      </c>
      <c r="AR16" s="22">
        <v>1</v>
      </c>
      <c r="AS16" s="22">
        <v>3</v>
      </c>
      <c r="AT16" s="22">
        <v>3</v>
      </c>
      <c r="AU16" s="22">
        <v>3</v>
      </c>
      <c r="AV16" s="22">
        <v>3</v>
      </c>
      <c r="AW16" s="22">
        <v>3</v>
      </c>
      <c r="AX16" s="22">
        <v>3</v>
      </c>
      <c r="AY16" s="22">
        <v>3</v>
      </c>
      <c r="AZ16" s="22">
        <v>3</v>
      </c>
      <c r="BA16" s="52">
        <f t="shared" si="0"/>
        <v>2</v>
      </c>
      <c r="BB16" s="52">
        <f t="shared" si="1"/>
        <v>2</v>
      </c>
      <c r="BC16" s="52">
        <f t="shared" si="2"/>
        <v>2</v>
      </c>
      <c r="BD16" s="52">
        <f t="shared" si="3"/>
        <v>2</v>
      </c>
      <c r="BE16" s="52">
        <f t="shared" si="4"/>
        <v>2</v>
      </c>
      <c r="BF16" s="52">
        <f t="shared" si="5"/>
        <v>2</v>
      </c>
      <c r="BG16" s="52">
        <f t="shared" si="6"/>
        <v>2</v>
      </c>
      <c r="BH16" s="52">
        <f t="shared" si="7"/>
        <v>2</v>
      </c>
      <c r="BI16" s="52">
        <f t="shared" si="8"/>
        <v>2</v>
      </c>
      <c r="BJ16" s="52">
        <f t="shared" si="9"/>
        <v>2</v>
      </c>
      <c r="BK16" s="52">
        <f t="shared" si="10"/>
        <v>2</v>
      </c>
      <c r="BL16" s="52">
        <f t="shared" si="11"/>
        <v>2</v>
      </c>
      <c r="BM16" s="52">
        <f t="shared" si="12"/>
        <v>2</v>
      </c>
      <c r="BN16" s="52">
        <f t="shared" si="13"/>
        <v>2</v>
      </c>
      <c r="BO16" s="52">
        <f t="shared" si="14"/>
        <v>2</v>
      </c>
      <c r="BP16" s="52">
        <f t="shared" si="15"/>
        <v>2</v>
      </c>
      <c r="BQ16" s="52">
        <f t="shared" si="16"/>
        <v>2</v>
      </c>
      <c r="BR16" s="52">
        <f t="shared" si="17"/>
        <v>2</v>
      </c>
      <c r="BS16" s="52">
        <f t="shared" si="18"/>
        <v>2</v>
      </c>
      <c r="BT16" s="52">
        <f t="shared" si="19"/>
        <v>2</v>
      </c>
      <c r="BU16" s="52">
        <f t="shared" si="20"/>
        <v>2</v>
      </c>
      <c r="BV16" s="52">
        <f t="shared" si="21"/>
        <v>2</v>
      </c>
      <c r="BW16" s="52">
        <f t="shared" si="22"/>
        <v>2</v>
      </c>
      <c r="BX16" s="52">
        <f t="shared" si="23"/>
        <v>2</v>
      </c>
      <c r="BY16" s="52">
        <f t="shared" si="24"/>
        <v>2</v>
      </c>
      <c r="BZ16" s="52">
        <f t="shared" si="25"/>
        <v>2</v>
      </c>
      <c r="CA16" s="52">
        <f t="shared" si="26"/>
        <v>2</v>
      </c>
      <c r="CB16" s="52">
        <f t="shared" si="27"/>
        <v>2</v>
      </c>
      <c r="CC16" s="52">
        <f t="shared" si="28"/>
        <v>2</v>
      </c>
      <c r="CD16" s="52">
        <f t="shared" si="29"/>
        <v>2</v>
      </c>
      <c r="CE16" s="52">
        <f t="shared" si="30"/>
        <v>2</v>
      </c>
      <c r="CF16" s="52">
        <f t="shared" si="31"/>
        <v>2</v>
      </c>
      <c r="CG16" s="52">
        <f t="shared" si="32"/>
        <v>2</v>
      </c>
      <c r="CH16" s="52">
        <f t="shared" si="33"/>
        <v>2</v>
      </c>
      <c r="CI16" s="52">
        <f t="shared" si="34"/>
        <v>2</v>
      </c>
      <c r="CJ16" s="52">
        <f t="shared" si="35"/>
        <v>2</v>
      </c>
      <c r="CK16" s="52">
        <f t="shared" si="36"/>
        <v>2</v>
      </c>
      <c r="CL16" s="52">
        <f t="shared" si="37"/>
        <v>2</v>
      </c>
      <c r="CM16" s="52">
        <f t="shared" si="38"/>
        <v>3</v>
      </c>
      <c r="CN16" s="52">
        <f t="shared" si="39"/>
        <v>3</v>
      </c>
      <c r="CO16" s="52">
        <f t="shared" si="40"/>
        <v>3</v>
      </c>
      <c r="CP16" s="52">
        <f t="shared" si="41"/>
        <v>3</v>
      </c>
      <c r="CQ16" s="52">
        <f t="shared" si="42"/>
        <v>3</v>
      </c>
      <c r="CR16" s="52">
        <f t="shared" si="43"/>
        <v>3</v>
      </c>
      <c r="CS16" s="52">
        <f t="shared" si="44"/>
        <v>3</v>
      </c>
      <c r="CT16" s="52">
        <f t="shared" si="45"/>
        <v>3</v>
      </c>
      <c r="CU16" s="53">
        <f t="shared" si="46"/>
        <v>25</v>
      </c>
      <c r="CV16" s="54">
        <f t="shared" si="47"/>
        <v>29</v>
      </c>
      <c r="CW16" s="53">
        <f t="shared" si="48"/>
        <v>26</v>
      </c>
      <c r="CX16" s="53">
        <f t="shared" si="49"/>
        <v>9</v>
      </c>
      <c r="CY16" s="53">
        <f t="shared" si="50"/>
        <v>6</v>
      </c>
      <c r="CZ16" s="53">
        <f t="shared" si="51"/>
        <v>5</v>
      </c>
      <c r="DA16" s="55">
        <f t="shared" si="52"/>
        <v>80</v>
      </c>
      <c r="DB16" s="56" t="str">
        <f t="shared" si="53"/>
        <v>ดีมาก</v>
      </c>
      <c r="DC16" s="57">
        <f t="shared" si="54"/>
        <v>15</v>
      </c>
      <c r="DD16" s="56" t="str">
        <f t="shared" si="55"/>
        <v>ดีมาก</v>
      </c>
      <c r="DE16" s="57">
        <f t="shared" si="56"/>
        <v>5</v>
      </c>
      <c r="DF16" s="56" t="str">
        <f t="shared" si="57"/>
        <v>ดีมาก</v>
      </c>
      <c r="DG16" s="57">
        <f t="shared" si="58"/>
        <v>100</v>
      </c>
      <c r="DH16" s="58" t="str">
        <f t="shared" si="59"/>
        <v>ดีมาก</v>
      </c>
    </row>
    <row r="17" spans="1:112" ht="23.25">
      <c r="A17" s="12" t="s">
        <v>53</v>
      </c>
      <c r="B17" s="13">
        <v>3</v>
      </c>
      <c r="C17" s="13">
        <v>1058010152</v>
      </c>
      <c r="D17" s="12" t="s">
        <v>18</v>
      </c>
      <c r="E17" s="13">
        <v>1589901843419</v>
      </c>
      <c r="F17" s="23">
        <v>2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22">
        <v>1</v>
      </c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  <c r="Z17" s="22">
        <v>1</v>
      </c>
      <c r="AA17" s="22">
        <v>1</v>
      </c>
      <c r="AB17" s="22">
        <v>1</v>
      </c>
      <c r="AC17" s="22">
        <v>1</v>
      </c>
      <c r="AD17" s="22">
        <v>1</v>
      </c>
      <c r="AE17" s="22">
        <v>1</v>
      </c>
      <c r="AF17" s="22">
        <v>1</v>
      </c>
      <c r="AG17" s="22">
        <v>1</v>
      </c>
      <c r="AH17" s="22">
        <v>1</v>
      </c>
      <c r="AI17" s="22">
        <v>1</v>
      </c>
      <c r="AJ17" s="22">
        <v>1</v>
      </c>
      <c r="AK17" s="22">
        <v>1</v>
      </c>
      <c r="AL17" s="22">
        <v>1</v>
      </c>
      <c r="AM17" s="22">
        <v>1</v>
      </c>
      <c r="AN17" s="22">
        <v>1</v>
      </c>
      <c r="AO17" s="22">
        <v>1</v>
      </c>
      <c r="AP17" s="22">
        <v>1</v>
      </c>
      <c r="AQ17" s="22">
        <v>1</v>
      </c>
      <c r="AR17" s="22">
        <v>1</v>
      </c>
      <c r="AS17" s="22">
        <v>3</v>
      </c>
      <c r="AT17" s="22">
        <v>3</v>
      </c>
      <c r="AU17" s="22">
        <v>3</v>
      </c>
      <c r="AV17" s="22">
        <v>3</v>
      </c>
      <c r="AW17" s="22">
        <v>3</v>
      </c>
      <c r="AX17" s="22">
        <v>3</v>
      </c>
      <c r="AY17" s="22">
        <v>3</v>
      </c>
      <c r="AZ17" s="22">
        <v>3</v>
      </c>
      <c r="BA17" s="52">
        <f t="shared" si="0"/>
        <v>2</v>
      </c>
      <c r="BB17" s="52">
        <f t="shared" si="1"/>
        <v>2</v>
      </c>
      <c r="BC17" s="52">
        <f t="shared" si="2"/>
        <v>2</v>
      </c>
      <c r="BD17" s="52">
        <f t="shared" si="3"/>
        <v>2</v>
      </c>
      <c r="BE17" s="52">
        <f t="shared" si="4"/>
        <v>2</v>
      </c>
      <c r="BF17" s="52">
        <f t="shared" si="5"/>
        <v>2</v>
      </c>
      <c r="BG17" s="52">
        <f t="shared" si="6"/>
        <v>2</v>
      </c>
      <c r="BH17" s="52">
        <f t="shared" si="7"/>
        <v>2</v>
      </c>
      <c r="BI17" s="52">
        <f t="shared" si="8"/>
        <v>2</v>
      </c>
      <c r="BJ17" s="52">
        <f t="shared" si="9"/>
        <v>2</v>
      </c>
      <c r="BK17" s="52">
        <f t="shared" si="10"/>
        <v>2</v>
      </c>
      <c r="BL17" s="52">
        <f t="shared" si="11"/>
        <v>2</v>
      </c>
      <c r="BM17" s="52">
        <f t="shared" si="12"/>
        <v>2</v>
      </c>
      <c r="BN17" s="52">
        <f t="shared" si="13"/>
        <v>2</v>
      </c>
      <c r="BO17" s="52">
        <f t="shared" si="14"/>
        <v>2</v>
      </c>
      <c r="BP17" s="52">
        <f t="shared" si="15"/>
        <v>2</v>
      </c>
      <c r="BQ17" s="52">
        <f t="shared" si="16"/>
        <v>2</v>
      </c>
      <c r="BR17" s="52">
        <f t="shared" si="17"/>
        <v>2</v>
      </c>
      <c r="BS17" s="52">
        <f t="shared" si="18"/>
        <v>2</v>
      </c>
      <c r="BT17" s="52">
        <f t="shared" si="19"/>
        <v>2</v>
      </c>
      <c r="BU17" s="52">
        <f t="shared" si="20"/>
        <v>2</v>
      </c>
      <c r="BV17" s="52">
        <f t="shared" si="21"/>
        <v>2</v>
      </c>
      <c r="BW17" s="52">
        <f t="shared" si="22"/>
        <v>2</v>
      </c>
      <c r="BX17" s="52">
        <f t="shared" si="23"/>
        <v>2</v>
      </c>
      <c r="BY17" s="52">
        <f t="shared" si="24"/>
        <v>2</v>
      </c>
      <c r="BZ17" s="52">
        <f t="shared" si="25"/>
        <v>2</v>
      </c>
      <c r="CA17" s="52">
        <f t="shared" si="26"/>
        <v>2</v>
      </c>
      <c r="CB17" s="52">
        <f t="shared" si="27"/>
        <v>2</v>
      </c>
      <c r="CC17" s="52">
        <f t="shared" si="28"/>
        <v>2</v>
      </c>
      <c r="CD17" s="52">
        <f t="shared" si="29"/>
        <v>2</v>
      </c>
      <c r="CE17" s="52">
        <f t="shared" si="30"/>
        <v>2</v>
      </c>
      <c r="CF17" s="52">
        <f t="shared" si="31"/>
        <v>2</v>
      </c>
      <c r="CG17" s="52">
        <f t="shared" si="32"/>
        <v>2</v>
      </c>
      <c r="CH17" s="52">
        <f t="shared" si="33"/>
        <v>2</v>
      </c>
      <c r="CI17" s="52">
        <f t="shared" si="34"/>
        <v>2</v>
      </c>
      <c r="CJ17" s="52">
        <f t="shared" si="35"/>
        <v>2</v>
      </c>
      <c r="CK17" s="52">
        <f t="shared" si="36"/>
        <v>2</v>
      </c>
      <c r="CL17" s="52">
        <f t="shared" si="37"/>
        <v>2</v>
      </c>
      <c r="CM17" s="52">
        <f t="shared" si="38"/>
        <v>3</v>
      </c>
      <c r="CN17" s="52">
        <f t="shared" si="39"/>
        <v>3</v>
      </c>
      <c r="CO17" s="52">
        <f t="shared" si="40"/>
        <v>3</v>
      </c>
      <c r="CP17" s="52">
        <f t="shared" si="41"/>
        <v>3</v>
      </c>
      <c r="CQ17" s="52">
        <f t="shared" si="42"/>
        <v>3</v>
      </c>
      <c r="CR17" s="52">
        <f t="shared" si="43"/>
        <v>3</v>
      </c>
      <c r="CS17" s="52">
        <f t="shared" si="44"/>
        <v>3</v>
      </c>
      <c r="CT17" s="52">
        <f t="shared" si="45"/>
        <v>3</v>
      </c>
      <c r="CU17" s="53">
        <f t="shared" si="46"/>
        <v>25</v>
      </c>
      <c r="CV17" s="54">
        <f t="shared" si="47"/>
        <v>29</v>
      </c>
      <c r="CW17" s="53">
        <f t="shared" si="48"/>
        <v>26</v>
      </c>
      <c r="CX17" s="53">
        <f t="shared" si="49"/>
        <v>9</v>
      </c>
      <c r="CY17" s="53">
        <f t="shared" si="50"/>
        <v>6</v>
      </c>
      <c r="CZ17" s="53">
        <f t="shared" si="51"/>
        <v>5</v>
      </c>
      <c r="DA17" s="55">
        <f t="shared" si="52"/>
        <v>80</v>
      </c>
      <c r="DB17" s="56" t="str">
        <f t="shared" si="53"/>
        <v>ดีมาก</v>
      </c>
      <c r="DC17" s="57">
        <f t="shared" si="54"/>
        <v>15</v>
      </c>
      <c r="DD17" s="56" t="str">
        <f t="shared" si="55"/>
        <v>ดีมาก</v>
      </c>
      <c r="DE17" s="57">
        <f t="shared" si="56"/>
        <v>5</v>
      </c>
      <c r="DF17" s="56" t="str">
        <f t="shared" si="57"/>
        <v>ดีมาก</v>
      </c>
      <c r="DG17" s="57">
        <f t="shared" si="58"/>
        <v>100</v>
      </c>
      <c r="DH17" s="58" t="str">
        <f t="shared" si="59"/>
        <v>ดีมาก</v>
      </c>
    </row>
    <row r="18" spans="1:112" ht="23.25">
      <c r="A18" s="12" t="s">
        <v>53</v>
      </c>
      <c r="B18" s="13">
        <v>3</v>
      </c>
      <c r="C18" s="13">
        <v>1058010152</v>
      </c>
      <c r="D18" s="12" t="s">
        <v>18</v>
      </c>
      <c r="E18" s="13">
        <v>1589901998470</v>
      </c>
      <c r="F18" s="23">
        <v>2</v>
      </c>
      <c r="G18" s="22">
        <v>1</v>
      </c>
      <c r="H18" s="22">
        <v>1</v>
      </c>
      <c r="I18" s="22">
        <v>1</v>
      </c>
      <c r="J18" s="22">
        <v>1</v>
      </c>
      <c r="K18" s="22">
        <v>1</v>
      </c>
      <c r="L18" s="22">
        <v>1</v>
      </c>
      <c r="M18" s="22">
        <v>1</v>
      </c>
      <c r="N18" s="22">
        <v>1</v>
      </c>
      <c r="O18" s="22">
        <v>1</v>
      </c>
      <c r="P18" s="22">
        <v>1</v>
      </c>
      <c r="Q18" s="22">
        <v>1</v>
      </c>
      <c r="R18" s="22">
        <v>1</v>
      </c>
      <c r="S18" s="22">
        <v>1</v>
      </c>
      <c r="T18" s="22">
        <v>1</v>
      </c>
      <c r="U18" s="22">
        <v>1</v>
      </c>
      <c r="V18" s="22">
        <v>1</v>
      </c>
      <c r="W18" s="22">
        <v>1</v>
      </c>
      <c r="X18" s="22">
        <v>1</v>
      </c>
      <c r="Y18" s="22">
        <v>1</v>
      </c>
      <c r="Z18" s="22">
        <v>1</v>
      </c>
      <c r="AA18" s="22">
        <v>1</v>
      </c>
      <c r="AB18" s="22">
        <v>1</v>
      </c>
      <c r="AC18" s="22">
        <v>1</v>
      </c>
      <c r="AD18" s="22">
        <v>1</v>
      </c>
      <c r="AE18" s="22">
        <v>1</v>
      </c>
      <c r="AF18" s="22">
        <v>1</v>
      </c>
      <c r="AG18" s="22">
        <v>1</v>
      </c>
      <c r="AH18" s="22">
        <v>1</v>
      </c>
      <c r="AI18" s="22">
        <v>1</v>
      </c>
      <c r="AJ18" s="22">
        <v>1</v>
      </c>
      <c r="AK18" s="22">
        <v>1</v>
      </c>
      <c r="AL18" s="22">
        <v>1</v>
      </c>
      <c r="AM18" s="22">
        <v>1</v>
      </c>
      <c r="AN18" s="22">
        <v>1</v>
      </c>
      <c r="AO18" s="22">
        <v>1</v>
      </c>
      <c r="AP18" s="22">
        <v>1</v>
      </c>
      <c r="AQ18" s="22">
        <v>1</v>
      </c>
      <c r="AR18" s="22">
        <v>1</v>
      </c>
      <c r="AS18" s="22">
        <v>3</v>
      </c>
      <c r="AT18" s="22">
        <v>3</v>
      </c>
      <c r="AU18" s="22">
        <v>3</v>
      </c>
      <c r="AV18" s="22">
        <v>3</v>
      </c>
      <c r="AW18" s="22">
        <v>3</v>
      </c>
      <c r="AX18" s="22">
        <v>3</v>
      </c>
      <c r="AY18" s="22">
        <v>3</v>
      </c>
      <c r="AZ18" s="22">
        <v>3</v>
      </c>
      <c r="BA18" s="52">
        <f t="shared" si="0"/>
        <v>2</v>
      </c>
      <c r="BB18" s="52">
        <f t="shared" si="1"/>
        <v>2</v>
      </c>
      <c r="BC18" s="52">
        <f t="shared" si="2"/>
        <v>2</v>
      </c>
      <c r="BD18" s="52">
        <f t="shared" si="3"/>
        <v>2</v>
      </c>
      <c r="BE18" s="52">
        <f t="shared" si="4"/>
        <v>2</v>
      </c>
      <c r="BF18" s="52">
        <f t="shared" si="5"/>
        <v>2</v>
      </c>
      <c r="BG18" s="52">
        <f t="shared" si="6"/>
        <v>2</v>
      </c>
      <c r="BH18" s="52">
        <f t="shared" si="7"/>
        <v>2</v>
      </c>
      <c r="BI18" s="52">
        <f t="shared" si="8"/>
        <v>2</v>
      </c>
      <c r="BJ18" s="52">
        <f t="shared" si="9"/>
        <v>2</v>
      </c>
      <c r="BK18" s="52">
        <f t="shared" si="10"/>
        <v>2</v>
      </c>
      <c r="BL18" s="52">
        <f t="shared" si="11"/>
        <v>2</v>
      </c>
      <c r="BM18" s="52">
        <f t="shared" si="12"/>
        <v>2</v>
      </c>
      <c r="BN18" s="52">
        <f t="shared" si="13"/>
        <v>2</v>
      </c>
      <c r="BO18" s="52">
        <f t="shared" si="14"/>
        <v>2</v>
      </c>
      <c r="BP18" s="52">
        <f t="shared" si="15"/>
        <v>2</v>
      </c>
      <c r="BQ18" s="52">
        <f t="shared" si="16"/>
        <v>2</v>
      </c>
      <c r="BR18" s="52">
        <f t="shared" si="17"/>
        <v>2</v>
      </c>
      <c r="BS18" s="52">
        <f t="shared" si="18"/>
        <v>2</v>
      </c>
      <c r="BT18" s="52">
        <f t="shared" si="19"/>
        <v>2</v>
      </c>
      <c r="BU18" s="52">
        <f t="shared" si="20"/>
        <v>2</v>
      </c>
      <c r="BV18" s="52">
        <f t="shared" si="21"/>
        <v>2</v>
      </c>
      <c r="BW18" s="52">
        <f t="shared" si="22"/>
        <v>2</v>
      </c>
      <c r="BX18" s="52">
        <f t="shared" si="23"/>
        <v>2</v>
      </c>
      <c r="BY18" s="52">
        <f t="shared" si="24"/>
        <v>2</v>
      </c>
      <c r="BZ18" s="52">
        <f t="shared" si="25"/>
        <v>2</v>
      </c>
      <c r="CA18" s="52">
        <f t="shared" si="26"/>
        <v>2</v>
      </c>
      <c r="CB18" s="52">
        <f t="shared" si="27"/>
        <v>2</v>
      </c>
      <c r="CC18" s="52">
        <f t="shared" si="28"/>
        <v>2</v>
      </c>
      <c r="CD18" s="52">
        <f t="shared" si="29"/>
        <v>2</v>
      </c>
      <c r="CE18" s="52">
        <f t="shared" si="30"/>
        <v>2</v>
      </c>
      <c r="CF18" s="52">
        <f t="shared" si="31"/>
        <v>2</v>
      </c>
      <c r="CG18" s="52">
        <f t="shared" si="32"/>
        <v>2</v>
      </c>
      <c r="CH18" s="52">
        <f t="shared" si="33"/>
        <v>2</v>
      </c>
      <c r="CI18" s="52">
        <f t="shared" si="34"/>
        <v>2</v>
      </c>
      <c r="CJ18" s="52">
        <f t="shared" si="35"/>
        <v>2</v>
      </c>
      <c r="CK18" s="52">
        <f t="shared" si="36"/>
        <v>2</v>
      </c>
      <c r="CL18" s="52">
        <f t="shared" si="37"/>
        <v>2</v>
      </c>
      <c r="CM18" s="52">
        <f t="shared" si="38"/>
        <v>3</v>
      </c>
      <c r="CN18" s="52">
        <f t="shared" si="39"/>
        <v>3</v>
      </c>
      <c r="CO18" s="52">
        <f t="shared" si="40"/>
        <v>3</v>
      </c>
      <c r="CP18" s="52">
        <f t="shared" si="41"/>
        <v>3</v>
      </c>
      <c r="CQ18" s="52">
        <f t="shared" si="42"/>
        <v>3</v>
      </c>
      <c r="CR18" s="52">
        <f t="shared" si="43"/>
        <v>3</v>
      </c>
      <c r="CS18" s="52">
        <f t="shared" si="44"/>
        <v>3</v>
      </c>
      <c r="CT18" s="52">
        <f t="shared" si="45"/>
        <v>3</v>
      </c>
      <c r="CU18" s="53">
        <f t="shared" si="46"/>
        <v>25</v>
      </c>
      <c r="CV18" s="54">
        <f t="shared" si="47"/>
        <v>29</v>
      </c>
      <c r="CW18" s="53">
        <f t="shared" si="48"/>
        <v>26</v>
      </c>
      <c r="CX18" s="53">
        <f t="shared" si="49"/>
        <v>9</v>
      </c>
      <c r="CY18" s="53">
        <f t="shared" si="50"/>
        <v>6</v>
      </c>
      <c r="CZ18" s="53">
        <f t="shared" si="51"/>
        <v>5</v>
      </c>
      <c r="DA18" s="55">
        <f t="shared" si="52"/>
        <v>80</v>
      </c>
      <c r="DB18" s="56" t="str">
        <f t="shared" si="53"/>
        <v>ดีมาก</v>
      </c>
      <c r="DC18" s="57">
        <f t="shared" si="54"/>
        <v>15</v>
      </c>
      <c r="DD18" s="56" t="str">
        <f t="shared" si="55"/>
        <v>ดีมาก</v>
      </c>
      <c r="DE18" s="57">
        <f t="shared" si="56"/>
        <v>5</v>
      </c>
      <c r="DF18" s="56" t="str">
        <f t="shared" si="57"/>
        <v>ดีมาก</v>
      </c>
      <c r="DG18" s="57">
        <f t="shared" si="58"/>
        <v>100</v>
      </c>
      <c r="DH18" s="58" t="str">
        <f t="shared" si="59"/>
        <v>ดีมาก</v>
      </c>
    </row>
    <row r="19" spans="1:112" ht="23.25">
      <c r="A19" s="12" t="s">
        <v>53</v>
      </c>
      <c r="B19" s="13">
        <v>3</v>
      </c>
      <c r="C19" s="13">
        <v>1058010152</v>
      </c>
      <c r="D19" s="12" t="s">
        <v>18</v>
      </c>
      <c r="E19" s="13">
        <v>1589902153521</v>
      </c>
      <c r="F19" s="23">
        <v>2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2">
        <v>1</v>
      </c>
      <c r="O19" s="22">
        <v>1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22">
        <v>1</v>
      </c>
      <c r="AA19" s="22">
        <v>1</v>
      </c>
      <c r="AB19" s="22">
        <v>1</v>
      </c>
      <c r="AC19" s="22">
        <v>1</v>
      </c>
      <c r="AD19" s="22">
        <v>1</v>
      </c>
      <c r="AE19" s="22">
        <v>1</v>
      </c>
      <c r="AF19" s="22">
        <v>1</v>
      </c>
      <c r="AG19" s="22">
        <v>1</v>
      </c>
      <c r="AH19" s="22">
        <v>1</v>
      </c>
      <c r="AI19" s="22">
        <v>1</v>
      </c>
      <c r="AJ19" s="22">
        <v>1</v>
      </c>
      <c r="AK19" s="22">
        <v>1</v>
      </c>
      <c r="AL19" s="22">
        <v>1</v>
      </c>
      <c r="AM19" s="22">
        <v>1</v>
      </c>
      <c r="AN19" s="22">
        <v>1</v>
      </c>
      <c r="AO19" s="22">
        <v>1</v>
      </c>
      <c r="AP19" s="22">
        <v>1</v>
      </c>
      <c r="AQ19" s="22">
        <v>1</v>
      </c>
      <c r="AR19" s="22">
        <v>1</v>
      </c>
      <c r="AS19" s="22">
        <v>3</v>
      </c>
      <c r="AT19" s="22">
        <v>3</v>
      </c>
      <c r="AU19" s="22">
        <v>3</v>
      </c>
      <c r="AV19" s="22">
        <v>3</v>
      </c>
      <c r="AW19" s="22">
        <v>3</v>
      </c>
      <c r="AX19" s="22">
        <v>3</v>
      </c>
      <c r="AY19" s="22">
        <v>3</v>
      </c>
      <c r="AZ19" s="22">
        <v>3</v>
      </c>
      <c r="BA19" s="52">
        <f t="shared" si="0"/>
        <v>2</v>
      </c>
      <c r="BB19" s="52">
        <f t="shared" si="1"/>
        <v>2</v>
      </c>
      <c r="BC19" s="52">
        <f t="shared" si="2"/>
        <v>2</v>
      </c>
      <c r="BD19" s="52">
        <f t="shared" si="3"/>
        <v>2</v>
      </c>
      <c r="BE19" s="52">
        <f t="shared" si="4"/>
        <v>2</v>
      </c>
      <c r="BF19" s="52">
        <f t="shared" si="5"/>
        <v>2</v>
      </c>
      <c r="BG19" s="52">
        <f t="shared" si="6"/>
        <v>2</v>
      </c>
      <c r="BH19" s="52">
        <f t="shared" si="7"/>
        <v>2</v>
      </c>
      <c r="BI19" s="52">
        <f t="shared" si="8"/>
        <v>2</v>
      </c>
      <c r="BJ19" s="52">
        <f t="shared" si="9"/>
        <v>2</v>
      </c>
      <c r="BK19" s="52">
        <f t="shared" si="10"/>
        <v>2</v>
      </c>
      <c r="BL19" s="52">
        <f t="shared" si="11"/>
        <v>2</v>
      </c>
      <c r="BM19" s="52">
        <f t="shared" si="12"/>
        <v>2</v>
      </c>
      <c r="BN19" s="52">
        <f t="shared" si="13"/>
        <v>2</v>
      </c>
      <c r="BO19" s="52">
        <f t="shared" si="14"/>
        <v>2</v>
      </c>
      <c r="BP19" s="52">
        <f t="shared" si="15"/>
        <v>2</v>
      </c>
      <c r="BQ19" s="52">
        <f t="shared" si="16"/>
        <v>2</v>
      </c>
      <c r="BR19" s="52">
        <f t="shared" si="17"/>
        <v>2</v>
      </c>
      <c r="BS19" s="52">
        <f t="shared" si="18"/>
        <v>2</v>
      </c>
      <c r="BT19" s="52">
        <f t="shared" si="19"/>
        <v>2</v>
      </c>
      <c r="BU19" s="52">
        <f t="shared" si="20"/>
        <v>2</v>
      </c>
      <c r="BV19" s="52">
        <f t="shared" si="21"/>
        <v>2</v>
      </c>
      <c r="BW19" s="52">
        <f t="shared" si="22"/>
        <v>2</v>
      </c>
      <c r="BX19" s="52">
        <f t="shared" si="23"/>
        <v>2</v>
      </c>
      <c r="BY19" s="52">
        <f t="shared" si="24"/>
        <v>2</v>
      </c>
      <c r="BZ19" s="52">
        <f t="shared" si="25"/>
        <v>2</v>
      </c>
      <c r="CA19" s="52">
        <f t="shared" si="26"/>
        <v>2</v>
      </c>
      <c r="CB19" s="52">
        <f t="shared" si="27"/>
        <v>2</v>
      </c>
      <c r="CC19" s="52">
        <f t="shared" si="28"/>
        <v>2</v>
      </c>
      <c r="CD19" s="52">
        <f t="shared" si="29"/>
        <v>2</v>
      </c>
      <c r="CE19" s="52">
        <f t="shared" si="30"/>
        <v>2</v>
      </c>
      <c r="CF19" s="52">
        <f t="shared" si="31"/>
        <v>2</v>
      </c>
      <c r="CG19" s="52">
        <f t="shared" si="32"/>
        <v>2</v>
      </c>
      <c r="CH19" s="52">
        <f t="shared" si="33"/>
        <v>2</v>
      </c>
      <c r="CI19" s="52">
        <f t="shared" si="34"/>
        <v>2</v>
      </c>
      <c r="CJ19" s="52">
        <f t="shared" si="35"/>
        <v>2</v>
      </c>
      <c r="CK19" s="52">
        <f t="shared" si="36"/>
        <v>2</v>
      </c>
      <c r="CL19" s="52">
        <f t="shared" si="37"/>
        <v>2</v>
      </c>
      <c r="CM19" s="52">
        <f t="shared" si="38"/>
        <v>3</v>
      </c>
      <c r="CN19" s="52">
        <f t="shared" si="39"/>
        <v>3</v>
      </c>
      <c r="CO19" s="52">
        <f t="shared" si="40"/>
        <v>3</v>
      </c>
      <c r="CP19" s="52">
        <f t="shared" si="41"/>
        <v>3</v>
      </c>
      <c r="CQ19" s="52">
        <f t="shared" si="42"/>
        <v>3</v>
      </c>
      <c r="CR19" s="52">
        <f t="shared" si="43"/>
        <v>3</v>
      </c>
      <c r="CS19" s="52">
        <f t="shared" si="44"/>
        <v>3</v>
      </c>
      <c r="CT19" s="52">
        <f t="shared" si="45"/>
        <v>3</v>
      </c>
      <c r="CU19" s="53">
        <f t="shared" si="46"/>
        <v>25</v>
      </c>
      <c r="CV19" s="54">
        <f t="shared" si="47"/>
        <v>29</v>
      </c>
      <c r="CW19" s="53">
        <f t="shared" si="48"/>
        <v>26</v>
      </c>
      <c r="CX19" s="53">
        <f t="shared" si="49"/>
        <v>9</v>
      </c>
      <c r="CY19" s="53">
        <f t="shared" si="50"/>
        <v>6</v>
      </c>
      <c r="CZ19" s="53">
        <f t="shared" si="51"/>
        <v>5</v>
      </c>
      <c r="DA19" s="55">
        <f t="shared" si="52"/>
        <v>80</v>
      </c>
      <c r="DB19" s="56" t="str">
        <f t="shared" si="53"/>
        <v>ดีมาก</v>
      </c>
      <c r="DC19" s="57">
        <f t="shared" si="54"/>
        <v>15</v>
      </c>
      <c r="DD19" s="56" t="str">
        <f t="shared" si="55"/>
        <v>ดีมาก</v>
      </c>
      <c r="DE19" s="57">
        <f t="shared" si="56"/>
        <v>5</v>
      </c>
      <c r="DF19" s="56" t="str">
        <f t="shared" si="57"/>
        <v>ดีมาก</v>
      </c>
      <c r="DG19" s="57">
        <f t="shared" si="58"/>
        <v>100</v>
      </c>
      <c r="DH19" s="58" t="str">
        <f t="shared" si="59"/>
        <v>ดีมาก</v>
      </c>
    </row>
    <row r="20" spans="1:112" ht="23.25">
      <c r="A20" s="12" t="s">
        <v>53</v>
      </c>
      <c r="B20" s="13">
        <v>3</v>
      </c>
      <c r="C20" s="13">
        <v>1058010152</v>
      </c>
      <c r="D20" s="12" t="s">
        <v>18</v>
      </c>
      <c r="E20" s="13">
        <v>1589902308572</v>
      </c>
      <c r="F20" s="23">
        <v>2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1</v>
      </c>
      <c r="X20" s="22">
        <v>1</v>
      </c>
      <c r="Y20" s="22">
        <v>1</v>
      </c>
      <c r="Z20" s="22">
        <v>1</v>
      </c>
      <c r="AA20" s="22">
        <v>1</v>
      </c>
      <c r="AB20" s="22">
        <v>1</v>
      </c>
      <c r="AC20" s="22">
        <v>1</v>
      </c>
      <c r="AD20" s="22">
        <v>1</v>
      </c>
      <c r="AE20" s="22">
        <v>1</v>
      </c>
      <c r="AF20" s="22">
        <v>1</v>
      </c>
      <c r="AG20" s="22">
        <v>1</v>
      </c>
      <c r="AH20" s="22">
        <v>1</v>
      </c>
      <c r="AI20" s="22">
        <v>1</v>
      </c>
      <c r="AJ20" s="22">
        <v>1</v>
      </c>
      <c r="AK20" s="22">
        <v>1</v>
      </c>
      <c r="AL20" s="22">
        <v>1</v>
      </c>
      <c r="AM20" s="22">
        <v>1</v>
      </c>
      <c r="AN20" s="22">
        <v>1</v>
      </c>
      <c r="AO20" s="22">
        <v>1</v>
      </c>
      <c r="AP20" s="22">
        <v>1</v>
      </c>
      <c r="AQ20" s="22">
        <v>1</v>
      </c>
      <c r="AR20" s="22">
        <v>1</v>
      </c>
      <c r="AS20" s="22">
        <v>3</v>
      </c>
      <c r="AT20" s="22">
        <v>3</v>
      </c>
      <c r="AU20" s="22">
        <v>3</v>
      </c>
      <c r="AV20" s="22">
        <v>3</v>
      </c>
      <c r="AW20" s="22">
        <v>3</v>
      </c>
      <c r="AX20" s="22">
        <v>3</v>
      </c>
      <c r="AY20" s="22">
        <v>3</v>
      </c>
      <c r="AZ20" s="22">
        <v>3</v>
      </c>
      <c r="BA20" s="52">
        <f t="shared" si="0"/>
        <v>2</v>
      </c>
      <c r="BB20" s="52">
        <f t="shared" si="1"/>
        <v>2</v>
      </c>
      <c r="BC20" s="52">
        <f t="shared" si="2"/>
        <v>2</v>
      </c>
      <c r="BD20" s="52">
        <f t="shared" si="3"/>
        <v>2</v>
      </c>
      <c r="BE20" s="52">
        <f t="shared" si="4"/>
        <v>2</v>
      </c>
      <c r="BF20" s="52">
        <f t="shared" si="5"/>
        <v>2</v>
      </c>
      <c r="BG20" s="52">
        <f t="shared" si="6"/>
        <v>2</v>
      </c>
      <c r="BH20" s="52">
        <f t="shared" si="7"/>
        <v>2</v>
      </c>
      <c r="BI20" s="52">
        <f t="shared" si="8"/>
        <v>2</v>
      </c>
      <c r="BJ20" s="52">
        <f t="shared" si="9"/>
        <v>2</v>
      </c>
      <c r="BK20" s="52">
        <f t="shared" si="10"/>
        <v>2</v>
      </c>
      <c r="BL20" s="52">
        <f t="shared" si="11"/>
        <v>2</v>
      </c>
      <c r="BM20" s="52">
        <f t="shared" si="12"/>
        <v>2</v>
      </c>
      <c r="BN20" s="52">
        <f t="shared" si="13"/>
        <v>2</v>
      </c>
      <c r="BO20" s="52">
        <f t="shared" si="14"/>
        <v>2</v>
      </c>
      <c r="BP20" s="52">
        <f t="shared" si="15"/>
        <v>2</v>
      </c>
      <c r="BQ20" s="52">
        <f t="shared" si="16"/>
        <v>2</v>
      </c>
      <c r="BR20" s="52">
        <f t="shared" si="17"/>
        <v>2</v>
      </c>
      <c r="BS20" s="52">
        <f t="shared" si="18"/>
        <v>2</v>
      </c>
      <c r="BT20" s="52">
        <f t="shared" si="19"/>
        <v>2</v>
      </c>
      <c r="BU20" s="52">
        <f t="shared" si="20"/>
        <v>2</v>
      </c>
      <c r="BV20" s="52">
        <f t="shared" si="21"/>
        <v>2</v>
      </c>
      <c r="BW20" s="52">
        <f t="shared" si="22"/>
        <v>2</v>
      </c>
      <c r="BX20" s="52">
        <f t="shared" si="23"/>
        <v>2</v>
      </c>
      <c r="BY20" s="52">
        <f t="shared" si="24"/>
        <v>2</v>
      </c>
      <c r="BZ20" s="52">
        <f t="shared" si="25"/>
        <v>2</v>
      </c>
      <c r="CA20" s="52">
        <f t="shared" si="26"/>
        <v>2</v>
      </c>
      <c r="CB20" s="52">
        <f t="shared" si="27"/>
        <v>2</v>
      </c>
      <c r="CC20" s="52">
        <f t="shared" si="28"/>
        <v>2</v>
      </c>
      <c r="CD20" s="52">
        <f t="shared" si="29"/>
        <v>2</v>
      </c>
      <c r="CE20" s="52">
        <f t="shared" si="30"/>
        <v>2</v>
      </c>
      <c r="CF20" s="52">
        <f t="shared" si="31"/>
        <v>2</v>
      </c>
      <c r="CG20" s="52">
        <f t="shared" si="32"/>
        <v>2</v>
      </c>
      <c r="CH20" s="52">
        <f t="shared" si="33"/>
        <v>2</v>
      </c>
      <c r="CI20" s="52">
        <f t="shared" si="34"/>
        <v>2</v>
      </c>
      <c r="CJ20" s="52">
        <f t="shared" si="35"/>
        <v>2</v>
      </c>
      <c r="CK20" s="52">
        <f t="shared" si="36"/>
        <v>2</v>
      </c>
      <c r="CL20" s="52">
        <f t="shared" si="37"/>
        <v>2</v>
      </c>
      <c r="CM20" s="52">
        <f t="shared" si="38"/>
        <v>3</v>
      </c>
      <c r="CN20" s="52">
        <f t="shared" si="39"/>
        <v>3</v>
      </c>
      <c r="CO20" s="52">
        <f t="shared" si="40"/>
        <v>3</v>
      </c>
      <c r="CP20" s="52">
        <f t="shared" si="41"/>
        <v>3</v>
      </c>
      <c r="CQ20" s="52">
        <f t="shared" si="42"/>
        <v>3</v>
      </c>
      <c r="CR20" s="52">
        <f t="shared" si="43"/>
        <v>3</v>
      </c>
      <c r="CS20" s="52">
        <f t="shared" si="44"/>
        <v>3</v>
      </c>
      <c r="CT20" s="52">
        <f t="shared" si="45"/>
        <v>3</v>
      </c>
      <c r="CU20" s="53">
        <f t="shared" si="46"/>
        <v>25</v>
      </c>
      <c r="CV20" s="54">
        <f t="shared" si="47"/>
        <v>29</v>
      </c>
      <c r="CW20" s="53">
        <f t="shared" si="48"/>
        <v>26</v>
      </c>
      <c r="CX20" s="53">
        <f t="shared" si="49"/>
        <v>9</v>
      </c>
      <c r="CY20" s="53">
        <f t="shared" si="50"/>
        <v>6</v>
      </c>
      <c r="CZ20" s="53">
        <f t="shared" si="51"/>
        <v>5</v>
      </c>
      <c r="DA20" s="55">
        <f t="shared" si="52"/>
        <v>80</v>
      </c>
      <c r="DB20" s="56" t="str">
        <f t="shared" si="53"/>
        <v>ดีมาก</v>
      </c>
      <c r="DC20" s="57">
        <f t="shared" si="54"/>
        <v>15</v>
      </c>
      <c r="DD20" s="56" t="str">
        <f t="shared" si="55"/>
        <v>ดีมาก</v>
      </c>
      <c r="DE20" s="57">
        <f t="shared" si="56"/>
        <v>5</v>
      </c>
      <c r="DF20" s="56" t="str">
        <f t="shared" si="57"/>
        <v>ดีมาก</v>
      </c>
      <c r="DG20" s="57">
        <f t="shared" si="58"/>
        <v>100</v>
      </c>
      <c r="DH20" s="58" t="str">
        <f t="shared" si="59"/>
        <v>ดีมาก</v>
      </c>
    </row>
    <row r="21" spans="1:52" ht="23.25">
      <c r="A21" s="12" t="s">
        <v>53</v>
      </c>
      <c r="B21" s="13">
        <v>3</v>
      </c>
      <c r="C21" s="13">
        <v>1058010152</v>
      </c>
      <c r="D21" s="12" t="s">
        <v>18</v>
      </c>
      <c r="E21" s="13">
        <v>1589902308572</v>
      </c>
      <c r="F21" s="23">
        <v>2</v>
      </c>
      <c r="G21" s="22">
        <v>1</v>
      </c>
      <c r="H21" s="22">
        <v>1</v>
      </c>
      <c r="I21" s="22">
        <v>1</v>
      </c>
      <c r="J21" s="22">
        <v>1</v>
      </c>
      <c r="K21" s="22">
        <v>1</v>
      </c>
      <c r="L21" s="22">
        <v>1</v>
      </c>
      <c r="M21" s="22">
        <v>1</v>
      </c>
      <c r="N21" s="22">
        <v>1</v>
      </c>
      <c r="O21" s="22">
        <v>1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22">
        <v>1</v>
      </c>
      <c r="V21" s="22">
        <v>1</v>
      </c>
      <c r="W21" s="22">
        <v>1</v>
      </c>
      <c r="X21" s="22">
        <v>1</v>
      </c>
      <c r="Y21" s="22">
        <v>1</v>
      </c>
      <c r="Z21" s="22">
        <v>1</v>
      </c>
      <c r="AA21" s="22">
        <v>1</v>
      </c>
      <c r="AB21" s="22">
        <v>1</v>
      </c>
      <c r="AC21" s="22">
        <v>1</v>
      </c>
      <c r="AD21" s="22">
        <v>1</v>
      </c>
      <c r="AE21" s="22">
        <v>1</v>
      </c>
      <c r="AF21" s="22">
        <v>1</v>
      </c>
      <c r="AG21" s="22">
        <v>1</v>
      </c>
      <c r="AH21" s="22">
        <v>1</v>
      </c>
      <c r="AI21" s="22">
        <v>1</v>
      </c>
      <c r="AJ21" s="22">
        <v>1</v>
      </c>
      <c r="AK21" s="22">
        <v>1</v>
      </c>
      <c r="AL21" s="22">
        <v>1</v>
      </c>
      <c r="AM21" s="22">
        <v>1</v>
      </c>
      <c r="AN21" s="22">
        <v>1</v>
      </c>
      <c r="AO21" s="22">
        <v>1</v>
      </c>
      <c r="AP21" s="22">
        <v>1</v>
      </c>
      <c r="AQ21" s="22">
        <v>1</v>
      </c>
      <c r="AR21" s="22">
        <v>1</v>
      </c>
      <c r="AS21" s="22">
        <v>3</v>
      </c>
      <c r="AT21" s="22">
        <v>3</v>
      </c>
      <c r="AU21" s="22">
        <v>3</v>
      </c>
      <c r="AV21" s="22">
        <v>3</v>
      </c>
      <c r="AW21" s="22">
        <v>3</v>
      </c>
      <c r="AX21" s="22">
        <v>3</v>
      </c>
      <c r="AY21" s="22">
        <v>3</v>
      </c>
      <c r="AZ21" s="22">
        <v>3</v>
      </c>
    </row>
    <row r="22" spans="1:52" ht="23.25">
      <c r="A22" s="12" t="s">
        <v>53</v>
      </c>
      <c r="B22" s="13">
        <v>3</v>
      </c>
      <c r="C22" s="13">
        <v>1058010152</v>
      </c>
      <c r="D22" s="12" t="s">
        <v>18</v>
      </c>
      <c r="E22" s="13">
        <v>1589902308572</v>
      </c>
      <c r="F22" s="23">
        <v>2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22">
        <v>1</v>
      </c>
      <c r="M22" s="22">
        <v>1</v>
      </c>
      <c r="N22" s="22">
        <v>1</v>
      </c>
      <c r="O22" s="22">
        <v>1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1</v>
      </c>
      <c r="V22" s="22">
        <v>1</v>
      </c>
      <c r="W22" s="22">
        <v>1</v>
      </c>
      <c r="X22" s="22">
        <v>1</v>
      </c>
      <c r="Y22" s="22">
        <v>1</v>
      </c>
      <c r="Z22" s="22">
        <v>1</v>
      </c>
      <c r="AA22" s="22">
        <v>1</v>
      </c>
      <c r="AB22" s="22">
        <v>1</v>
      </c>
      <c r="AC22" s="22">
        <v>1</v>
      </c>
      <c r="AD22" s="22">
        <v>1</v>
      </c>
      <c r="AE22" s="22">
        <v>1</v>
      </c>
      <c r="AF22" s="22">
        <v>1</v>
      </c>
      <c r="AG22" s="22">
        <v>1</v>
      </c>
      <c r="AH22" s="22">
        <v>1</v>
      </c>
      <c r="AI22" s="22">
        <v>1</v>
      </c>
      <c r="AJ22" s="22">
        <v>1</v>
      </c>
      <c r="AK22" s="22">
        <v>1</v>
      </c>
      <c r="AL22" s="22">
        <v>1</v>
      </c>
      <c r="AM22" s="22">
        <v>1</v>
      </c>
      <c r="AN22" s="22">
        <v>1</v>
      </c>
      <c r="AO22" s="22">
        <v>1</v>
      </c>
      <c r="AP22" s="22">
        <v>1</v>
      </c>
      <c r="AQ22" s="22">
        <v>1</v>
      </c>
      <c r="AR22" s="22">
        <v>1</v>
      </c>
      <c r="AS22" s="22">
        <v>3</v>
      </c>
      <c r="AT22" s="22">
        <v>3</v>
      </c>
      <c r="AU22" s="22">
        <v>3</v>
      </c>
      <c r="AV22" s="22">
        <v>3</v>
      </c>
      <c r="AW22" s="22">
        <v>3</v>
      </c>
      <c r="AX22" s="22">
        <v>3</v>
      </c>
      <c r="AY22" s="22">
        <v>3</v>
      </c>
      <c r="AZ22" s="22">
        <v>3</v>
      </c>
    </row>
    <row r="23" spans="1:52" ht="23.25">
      <c r="A23" s="12" t="s">
        <v>53</v>
      </c>
      <c r="B23" s="13">
        <v>3</v>
      </c>
      <c r="C23" s="13">
        <v>1058010152</v>
      </c>
      <c r="D23" s="12" t="s">
        <v>18</v>
      </c>
      <c r="E23" s="13">
        <v>1589902308572</v>
      </c>
      <c r="F23" s="23">
        <v>2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  <c r="Z23" s="22">
        <v>1</v>
      </c>
      <c r="AA23" s="22">
        <v>1</v>
      </c>
      <c r="AB23" s="22">
        <v>1</v>
      </c>
      <c r="AC23" s="22">
        <v>1</v>
      </c>
      <c r="AD23" s="22">
        <v>1</v>
      </c>
      <c r="AE23" s="22">
        <v>1</v>
      </c>
      <c r="AF23" s="22">
        <v>1</v>
      </c>
      <c r="AG23" s="22">
        <v>1</v>
      </c>
      <c r="AH23" s="22">
        <v>1</v>
      </c>
      <c r="AI23" s="22">
        <v>1</v>
      </c>
      <c r="AJ23" s="22">
        <v>1</v>
      </c>
      <c r="AK23" s="22">
        <v>1</v>
      </c>
      <c r="AL23" s="22">
        <v>1</v>
      </c>
      <c r="AM23" s="22">
        <v>1</v>
      </c>
      <c r="AN23" s="22">
        <v>1</v>
      </c>
      <c r="AO23" s="22">
        <v>1</v>
      </c>
      <c r="AP23" s="22">
        <v>1</v>
      </c>
      <c r="AQ23" s="22">
        <v>1</v>
      </c>
      <c r="AR23" s="22">
        <v>1</v>
      </c>
      <c r="AS23" s="22">
        <v>3</v>
      </c>
      <c r="AT23" s="22">
        <v>3</v>
      </c>
      <c r="AU23" s="22">
        <v>3</v>
      </c>
      <c r="AV23" s="22">
        <v>3</v>
      </c>
      <c r="AW23" s="22">
        <v>3</v>
      </c>
      <c r="AX23" s="22">
        <v>3</v>
      </c>
      <c r="AY23" s="22">
        <v>3</v>
      </c>
      <c r="AZ23" s="22">
        <v>3</v>
      </c>
    </row>
    <row r="24" spans="1:52" ht="23.25">
      <c r="A24" s="12" t="s">
        <v>53</v>
      </c>
      <c r="B24" s="13">
        <v>3</v>
      </c>
      <c r="C24" s="13">
        <v>1058010152</v>
      </c>
      <c r="D24" s="12" t="s">
        <v>18</v>
      </c>
      <c r="E24" s="13">
        <v>1589902308572</v>
      </c>
      <c r="F24" s="23">
        <v>2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  <c r="Z24" s="22">
        <v>1</v>
      </c>
      <c r="AA24" s="22">
        <v>1</v>
      </c>
      <c r="AB24" s="22">
        <v>1</v>
      </c>
      <c r="AC24" s="22">
        <v>1</v>
      </c>
      <c r="AD24" s="22">
        <v>1</v>
      </c>
      <c r="AE24" s="22">
        <v>1</v>
      </c>
      <c r="AF24" s="22">
        <v>1</v>
      </c>
      <c r="AG24" s="22">
        <v>1</v>
      </c>
      <c r="AH24" s="22">
        <v>1</v>
      </c>
      <c r="AI24" s="22">
        <v>1</v>
      </c>
      <c r="AJ24" s="22">
        <v>1</v>
      </c>
      <c r="AK24" s="22">
        <v>1</v>
      </c>
      <c r="AL24" s="22">
        <v>1</v>
      </c>
      <c r="AM24" s="22">
        <v>1</v>
      </c>
      <c r="AN24" s="22">
        <v>1</v>
      </c>
      <c r="AO24" s="22">
        <v>1</v>
      </c>
      <c r="AP24" s="22">
        <v>1</v>
      </c>
      <c r="AQ24" s="22">
        <v>1</v>
      </c>
      <c r="AR24" s="22">
        <v>1</v>
      </c>
      <c r="AS24" s="22">
        <v>3</v>
      </c>
      <c r="AT24" s="22">
        <v>3</v>
      </c>
      <c r="AU24" s="22">
        <v>3</v>
      </c>
      <c r="AV24" s="22">
        <v>3</v>
      </c>
      <c r="AW24" s="22">
        <v>3</v>
      </c>
      <c r="AX24" s="22">
        <v>3</v>
      </c>
      <c r="AY24" s="22">
        <v>3</v>
      </c>
      <c r="AZ24" s="22">
        <v>3</v>
      </c>
    </row>
    <row r="25" spans="1:52" ht="23.25">
      <c r="A25" s="12" t="s">
        <v>53</v>
      </c>
      <c r="B25" s="13">
        <v>3</v>
      </c>
      <c r="C25" s="13">
        <v>1058010152</v>
      </c>
      <c r="D25" s="12" t="s">
        <v>18</v>
      </c>
      <c r="E25" s="13">
        <v>1589902308572</v>
      </c>
      <c r="F25" s="23">
        <v>2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>
        <v>1</v>
      </c>
      <c r="M25" s="22">
        <v>1</v>
      </c>
      <c r="N25" s="22">
        <v>1</v>
      </c>
      <c r="O25" s="22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  <c r="Z25" s="22">
        <v>1</v>
      </c>
      <c r="AA25" s="22">
        <v>1</v>
      </c>
      <c r="AB25" s="22">
        <v>1</v>
      </c>
      <c r="AC25" s="22">
        <v>1</v>
      </c>
      <c r="AD25" s="22">
        <v>1</v>
      </c>
      <c r="AE25" s="22">
        <v>1</v>
      </c>
      <c r="AF25" s="22">
        <v>1</v>
      </c>
      <c r="AG25" s="22">
        <v>1</v>
      </c>
      <c r="AH25" s="22">
        <v>1</v>
      </c>
      <c r="AI25" s="22">
        <v>1</v>
      </c>
      <c r="AJ25" s="22">
        <v>1</v>
      </c>
      <c r="AK25" s="22">
        <v>1</v>
      </c>
      <c r="AL25" s="22">
        <v>1</v>
      </c>
      <c r="AM25" s="22">
        <v>1</v>
      </c>
      <c r="AN25" s="22">
        <v>1</v>
      </c>
      <c r="AO25" s="22">
        <v>1</v>
      </c>
      <c r="AP25" s="22">
        <v>1</v>
      </c>
      <c r="AQ25" s="22">
        <v>1</v>
      </c>
      <c r="AR25" s="22">
        <v>1</v>
      </c>
      <c r="AS25" s="22">
        <v>3</v>
      </c>
      <c r="AT25" s="22">
        <v>3</v>
      </c>
      <c r="AU25" s="22">
        <v>3</v>
      </c>
      <c r="AV25" s="22">
        <v>3</v>
      </c>
      <c r="AW25" s="22">
        <v>3</v>
      </c>
      <c r="AX25" s="22">
        <v>3</v>
      </c>
      <c r="AY25" s="22">
        <v>3</v>
      </c>
      <c r="AZ25" s="22">
        <v>3</v>
      </c>
    </row>
    <row r="26" spans="1:52" ht="23.25">
      <c r="A26" s="12" t="s">
        <v>53</v>
      </c>
      <c r="B26" s="13">
        <v>3</v>
      </c>
      <c r="C26" s="13">
        <v>1058010152</v>
      </c>
      <c r="D26" s="12" t="s">
        <v>18</v>
      </c>
      <c r="E26" s="13">
        <v>1589902308572</v>
      </c>
      <c r="F26" s="23">
        <v>2</v>
      </c>
      <c r="G26" s="22">
        <v>1</v>
      </c>
      <c r="H26" s="22">
        <v>1</v>
      </c>
      <c r="I26" s="22">
        <v>1</v>
      </c>
      <c r="J26" s="22">
        <v>1</v>
      </c>
      <c r="K26" s="22">
        <v>1</v>
      </c>
      <c r="L26" s="22">
        <v>1</v>
      </c>
      <c r="M26" s="22">
        <v>1</v>
      </c>
      <c r="N26" s="22">
        <v>1</v>
      </c>
      <c r="O26" s="22">
        <v>1</v>
      </c>
      <c r="P26" s="22">
        <v>1</v>
      </c>
      <c r="Q26" s="22">
        <v>1</v>
      </c>
      <c r="R26" s="22">
        <v>1</v>
      </c>
      <c r="S26" s="22">
        <v>1</v>
      </c>
      <c r="T26" s="22">
        <v>1</v>
      </c>
      <c r="U26" s="22">
        <v>1</v>
      </c>
      <c r="V26" s="22">
        <v>1</v>
      </c>
      <c r="W26" s="22">
        <v>1</v>
      </c>
      <c r="X26" s="22">
        <v>1</v>
      </c>
      <c r="Y26" s="22">
        <v>1</v>
      </c>
      <c r="Z26" s="22">
        <v>1</v>
      </c>
      <c r="AA26" s="22">
        <v>1</v>
      </c>
      <c r="AB26" s="22">
        <v>1</v>
      </c>
      <c r="AC26" s="22">
        <v>1</v>
      </c>
      <c r="AD26" s="22">
        <v>1</v>
      </c>
      <c r="AE26" s="22">
        <v>1</v>
      </c>
      <c r="AF26" s="22">
        <v>1</v>
      </c>
      <c r="AG26" s="22">
        <v>1</v>
      </c>
      <c r="AH26" s="22">
        <v>1</v>
      </c>
      <c r="AI26" s="22">
        <v>1</v>
      </c>
      <c r="AJ26" s="22">
        <v>1</v>
      </c>
      <c r="AK26" s="22">
        <v>1</v>
      </c>
      <c r="AL26" s="22">
        <v>1</v>
      </c>
      <c r="AM26" s="22">
        <v>1</v>
      </c>
      <c r="AN26" s="22">
        <v>1</v>
      </c>
      <c r="AO26" s="22">
        <v>1</v>
      </c>
      <c r="AP26" s="22">
        <v>1</v>
      </c>
      <c r="AQ26" s="22">
        <v>1</v>
      </c>
      <c r="AR26" s="22">
        <v>1</v>
      </c>
      <c r="AS26" s="22">
        <v>3</v>
      </c>
      <c r="AT26" s="22">
        <v>3</v>
      </c>
      <c r="AU26" s="22">
        <v>3</v>
      </c>
      <c r="AV26" s="22">
        <v>3</v>
      </c>
      <c r="AW26" s="22">
        <v>3</v>
      </c>
      <c r="AX26" s="22">
        <v>3</v>
      </c>
      <c r="AY26" s="22">
        <v>3</v>
      </c>
      <c r="AZ26" s="22">
        <v>3</v>
      </c>
    </row>
    <row r="27" spans="1:52" ht="23.25">
      <c r="A27" s="12" t="s">
        <v>53</v>
      </c>
      <c r="B27" s="13">
        <v>3</v>
      </c>
      <c r="C27" s="13">
        <v>1058010152</v>
      </c>
      <c r="D27" s="12" t="s">
        <v>18</v>
      </c>
      <c r="E27" s="13">
        <v>1589902308572</v>
      </c>
      <c r="F27" s="23">
        <v>2</v>
      </c>
      <c r="G27" s="22">
        <v>1</v>
      </c>
      <c r="H27" s="22">
        <v>1</v>
      </c>
      <c r="I27" s="22">
        <v>1</v>
      </c>
      <c r="J27" s="22">
        <v>1</v>
      </c>
      <c r="K27" s="22">
        <v>1</v>
      </c>
      <c r="L27" s="22">
        <v>1</v>
      </c>
      <c r="M27" s="22">
        <v>1</v>
      </c>
      <c r="N27" s="22">
        <v>1</v>
      </c>
      <c r="O27" s="22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  <c r="Z27" s="22">
        <v>1</v>
      </c>
      <c r="AA27" s="22">
        <v>1</v>
      </c>
      <c r="AB27" s="22">
        <v>1</v>
      </c>
      <c r="AC27" s="22">
        <v>1</v>
      </c>
      <c r="AD27" s="22">
        <v>1</v>
      </c>
      <c r="AE27" s="22">
        <v>1</v>
      </c>
      <c r="AF27" s="22">
        <v>1</v>
      </c>
      <c r="AG27" s="22">
        <v>1</v>
      </c>
      <c r="AH27" s="22">
        <v>1</v>
      </c>
      <c r="AI27" s="22">
        <v>1</v>
      </c>
      <c r="AJ27" s="22">
        <v>1</v>
      </c>
      <c r="AK27" s="22">
        <v>1</v>
      </c>
      <c r="AL27" s="22">
        <v>1</v>
      </c>
      <c r="AM27" s="22">
        <v>1</v>
      </c>
      <c r="AN27" s="22">
        <v>1</v>
      </c>
      <c r="AO27" s="22">
        <v>1</v>
      </c>
      <c r="AP27" s="22">
        <v>1</v>
      </c>
      <c r="AQ27" s="22">
        <v>1</v>
      </c>
      <c r="AR27" s="22">
        <v>1</v>
      </c>
      <c r="AS27" s="22">
        <v>3</v>
      </c>
      <c r="AT27" s="22">
        <v>3</v>
      </c>
      <c r="AU27" s="22">
        <v>3</v>
      </c>
      <c r="AV27" s="22">
        <v>3</v>
      </c>
      <c r="AW27" s="22">
        <v>3</v>
      </c>
      <c r="AX27" s="22">
        <v>3</v>
      </c>
      <c r="AY27" s="22">
        <v>3</v>
      </c>
      <c r="AZ27" s="22">
        <v>3</v>
      </c>
    </row>
    <row r="28" spans="1:52" ht="23.25">
      <c r="A28" s="12" t="s">
        <v>53</v>
      </c>
      <c r="B28" s="13">
        <v>3</v>
      </c>
      <c r="C28" s="13">
        <v>1058010152</v>
      </c>
      <c r="D28" s="12" t="s">
        <v>18</v>
      </c>
      <c r="E28" s="13">
        <v>1589902308572</v>
      </c>
      <c r="F28" s="23">
        <v>2</v>
      </c>
      <c r="G28" s="22">
        <v>1</v>
      </c>
      <c r="H28" s="22">
        <v>1</v>
      </c>
      <c r="I28" s="22">
        <v>1</v>
      </c>
      <c r="J28" s="22">
        <v>1</v>
      </c>
      <c r="K28" s="22">
        <v>1</v>
      </c>
      <c r="L28" s="22">
        <v>1</v>
      </c>
      <c r="M28" s="22">
        <v>1</v>
      </c>
      <c r="N28" s="22">
        <v>1</v>
      </c>
      <c r="O28" s="22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>
        <v>1</v>
      </c>
      <c r="W28" s="22">
        <v>1</v>
      </c>
      <c r="X28" s="22">
        <v>1</v>
      </c>
      <c r="Y28" s="22">
        <v>1</v>
      </c>
      <c r="Z28" s="22">
        <v>1</v>
      </c>
      <c r="AA28" s="22">
        <v>1</v>
      </c>
      <c r="AB28" s="22">
        <v>1</v>
      </c>
      <c r="AC28" s="22">
        <v>1</v>
      </c>
      <c r="AD28" s="22">
        <v>1</v>
      </c>
      <c r="AE28" s="22">
        <v>1</v>
      </c>
      <c r="AF28" s="22">
        <v>1</v>
      </c>
      <c r="AG28" s="22">
        <v>1</v>
      </c>
      <c r="AH28" s="22">
        <v>1</v>
      </c>
      <c r="AI28" s="22">
        <v>1</v>
      </c>
      <c r="AJ28" s="22">
        <v>1</v>
      </c>
      <c r="AK28" s="22">
        <v>1</v>
      </c>
      <c r="AL28" s="22">
        <v>1</v>
      </c>
      <c r="AM28" s="22">
        <v>1</v>
      </c>
      <c r="AN28" s="22">
        <v>1</v>
      </c>
      <c r="AO28" s="22">
        <v>1</v>
      </c>
      <c r="AP28" s="22">
        <v>1</v>
      </c>
      <c r="AQ28" s="22">
        <v>1</v>
      </c>
      <c r="AR28" s="22">
        <v>1</v>
      </c>
      <c r="AS28" s="22">
        <v>3</v>
      </c>
      <c r="AT28" s="22">
        <v>3</v>
      </c>
      <c r="AU28" s="22">
        <v>3</v>
      </c>
      <c r="AV28" s="22">
        <v>3</v>
      </c>
      <c r="AW28" s="22">
        <v>3</v>
      </c>
      <c r="AX28" s="22">
        <v>3</v>
      </c>
      <c r="AY28" s="22">
        <v>3</v>
      </c>
      <c r="AZ28" s="22">
        <v>3</v>
      </c>
    </row>
    <row r="29" spans="1:52" ht="23.25">
      <c r="A29" s="12" t="s">
        <v>53</v>
      </c>
      <c r="B29" s="13">
        <v>3</v>
      </c>
      <c r="C29" s="13">
        <v>1058010152</v>
      </c>
      <c r="D29" s="12" t="s">
        <v>18</v>
      </c>
      <c r="E29" s="13">
        <v>1589902308572</v>
      </c>
      <c r="F29" s="23">
        <v>2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2">
        <v>1</v>
      </c>
      <c r="O29" s="22">
        <v>1</v>
      </c>
      <c r="P29" s="22">
        <v>1</v>
      </c>
      <c r="Q29" s="22">
        <v>1</v>
      </c>
      <c r="R29" s="22">
        <v>1</v>
      </c>
      <c r="S29" s="22">
        <v>1</v>
      </c>
      <c r="T29" s="22">
        <v>1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  <c r="Z29" s="22">
        <v>1</v>
      </c>
      <c r="AA29" s="22">
        <v>1</v>
      </c>
      <c r="AB29" s="22">
        <v>1</v>
      </c>
      <c r="AC29" s="22">
        <v>1</v>
      </c>
      <c r="AD29" s="22">
        <v>1</v>
      </c>
      <c r="AE29" s="22">
        <v>1</v>
      </c>
      <c r="AF29" s="22">
        <v>1</v>
      </c>
      <c r="AG29" s="22">
        <v>1</v>
      </c>
      <c r="AH29" s="22">
        <v>1</v>
      </c>
      <c r="AI29" s="22">
        <v>1</v>
      </c>
      <c r="AJ29" s="22">
        <v>1</v>
      </c>
      <c r="AK29" s="22">
        <v>1</v>
      </c>
      <c r="AL29" s="22">
        <v>1</v>
      </c>
      <c r="AM29" s="22">
        <v>1</v>
      </c>
      <c r="AN29" s="22">
        <v>1</v>
      </c>
      <c r="AO29" s="22">
        <v>1</v>
      </c>
      <c r="AP29" s="22">
        <v>1</v>
      </c>
      <c r="AQ29" s="22">
        <v>1</v>
      </c>
      <c r="AR29" s="22">
        <v>1</v>
      </c>
      <c r="AS29" s="22">
        <v>3</v>
      </c>
      <c r="AT29" s="22">
        <v>3</v>
      </c>
      <c r="AU29" s="22">
        <v>3</v>
      </c>
      <c r="AV29" s="22">
        <v>3</v>
      </c>
      <c r="AW29" s="22">
        <v>3</v>
      </c>
      <c r="AX29" s="22">
        <v>3</v>
      </c>
      <c r="AY29" s="22">
        <v>3</v>
      </c>
      <c r="AZ29" s="22">
        <v>3</v>
      </c>
    </row>
    <row r="30" spans="1:52" ht="23.25">
      <c r="A30" s="12" t="s">
        <v>53</v>
      </c>
      <c r="B30" s="13">
        <v>3</v>
      </c>
      <c r="C30" s="13">
        <v>1058010152</v>
      </c>
      <c r="D30" s="12" t="s">
        <v>18</v>
      </c>
      <c r="E30" s="13">
        <v>1589902308572</v>
      </c>
      <c r="F30" s="23">
        <v>2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22">
        <v>1</v>
      </c>
      <c r="O30" s="22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>
        <v>1</v>
      </c>
      <c r="V30" s="22">
        <v>1</v>
      </c>
      <c r="W30" s="22">
        <v>1</v>
      </c>
      <c r="X30" s="22">
        <v>1</v>
      </c>
      <c r="Y30" s="22">
        <v>1</v>
      </c>
      <c r="Z30" s="22">
        <v>1</v>
      </c>
      <c r="AA30" s="22">
        <v>1</v>
      </c>
      <c r="AB30" s="22">
        <v>1</v>
      </c>
      <c r="AC30" s="22">
        <v>1</v>
      </c>
      <c r="AD30" s="22">
        <v>1</v>
      </c>
      <c r="AE30" s="22">
        <v>1</v>
      </c>
      <c r="AF30" s="22">
        <v>1</v>
      </c>
      <c r="AG30" s="22">
        <v>1</v>
      </c>
      <c r="AH30" s="22">
        <v>1</v>
      </c>
      <c r="AI30" s="22">
        <v>1</v>
      </c>
      <c r="AJ30" s="22">
        <v>1</v>
      </c>
      <c r="AK30" s="22">
        <v>1</v>
      </c>
      <c r="AL30" s="22">
        <v>1</v>
      </c>
      <c r="AM30" s="22">
        <v>1</v>
      </c>
      <c r="AN30" s="22">
        <v>1</v>
      </c>
      <c r="AO30" s="22">
        <v>1</v>
      </c>
      <c r="AP30" s="22">
        <v>1</v>
      </c>
      <c r="AQ30" s="22">
        <v>1</v>
      </c>
      <c r="AR30" s="22">
        <v>1</v>
      </c>
      <c r="AS30" s="22">
        <v>3</v>
      </c>
      <c r="AT30" s="22">
        <v>3</v>
      </c>
      <c r="AU30" s="22">
        <v>3</v>
      </c>
      <c r="AV30" s="22">
        <v>3</v>
      </c>
      <c r="AW30" s="22">
        <v>3</v>
      </c>
      <c r="AX30" s="22">
        <v>3</v>
      </c>
      <c r="AY30" s="22">
        <v>3</v>
      </c>
      <c r="AZ30" s="22">
        <v>3</v>
      </c>
    </row>
    <row r="31" spans="1:52" ht="23.25">
      <c r="A31" s="12" t="s">
        <v>53</v>
      </c>
      <c r="B31" s="13">
        <v>3</v>
      </c>
      <c r="C31" s="13">
        <v>1058010152</v>
      </c>
      <c r="D31" s="12" t="s">
        <v>18</v>
      </c>
      <c r="E31" s="13">
        <v>1589902308572</v>
      </c>
      <c r="F31" s="23">
        <v>2</v>
      </c>
      <c r="G31" s="22">
        <v>1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  <c r="N31" s="22">
        <v>1</v>
      </c>
      <c r="O31" s="22">
        <v>1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1</v>
      </c>
      <c r="V31" s="22">
        <v>1</v>
      </c>
      <c r="W31" s="22">
        <v>1</v>
      </c>
      <c r="X31" s="22">
        <v>1</v>
      </c>
      <c r="Y31" s="22">
        <v>1</v>
      </c>
      <c r="Z31" s="22">
        <v>1</v>
      </c>
      <c r="AA31" s="22">
        <v>1</v>
      </c>
      <c r="AB31" s="22">
        <v>1</v>
      </c>
      <c r="AC31" s="22">
        <v>1</v>
      </c>
      <c r="AD31" s="22">
        <v>1</v>
      </c>
      <c r="AE31" s="22">
        <v>1</v>
      </c>
      <c r="AF31" s="22">
        <v>1</v>
      </c>
      <c r="AG31" s="22">
        <v>1</v>
      </c>
      <c r="AH31" s="22">
        <v>1</v>
      </c>
      <c r="AI31" s="22">
        <v>1</v>
      </c>
      <c r="AJ31" s="22">
        <v>1</v>
      </c>
      <c r="AK31" s="22">
        <v>1</v>
      </c>
      <c r="AL31" s="22">
        <v>1</v>
      </c>
      <c r="AM31" s="22">
        <v>1</v>
      </c>
      <c r="AN31" s="22">
        <v>1</v>
      </c>
      <c r="AO31" s="22">
        <v>1</v>
      </c>
      <c r="AP31" s="22">
        <v>1</v>
      </c>
      <c r="AQ31" s="22">
        <v>1</v>
      </c>
      <c r="AR31" s="22">
        <v>1</v>
      </c>
      <c r="AS31" s="22">
        <v>3</v>
      </c>
      <c r="AT31" s="22">
        <v>3</v>
      </c>
      <c r="AU31" s="22">
        <v>3</v>
      </c>
      <c r="AV31" s="22">
        <v>3</v>
      </c>
      <c r="AW31" s="22">
        <v>3</v>
      </c>
      <c r="AX31" s="22">
        <v>3</v>
      </c>
      <c r="AY31" s="22">
        <v>3</v>
      </c>
      <c r="AZ31" s="22">
        <v>3</v>
      </c>
    </row>
    <row r="32" spans="1:52" ht="23.25">
      <c r="A32" s="12" t="s">
        <v>53</v>
      </c>
      <c r="B32" s="13">
        <v>3</v>
      </c>
      <c r="C32" s="13">
        <v>1058010152</v>
      </c>
      <c r="D32" s="12" t="s">
        <v>18</v>
      </c>
      <c r="E32" s="13">
        <v>1589902308572</v>
      </c>
      <c r="F32" s="23">
        <v>2</v>
      </c>
      <c r="G32" s="22">
        <v>1</v>
      </c>
      <c r="H32" s="22">
        <v>1</v>
      </c>
      <c r="I32" s="22">
        <v>1</v>
      </c>
      <c r="J32" s="22">
        <v>1</v>
      </c>
      <c r="K32" s="22">
        <v>1</v>
      </c>
      <c r="L32" s="22">
        <v>1</v>
      </c>
      <c r="M32" s="22">
        <v>1</v>
      </c>
      <c r="N32" s="22">
        <v>1</v>
      </c>
      <c r="O32" s="22">
        <v>1</v>
      </c>
      <c r="P32" s="22">
        <v>1</v>
      </c>
      <c r="Q32" s="22">
        <v>1</v>
      </c>
      <c r="R32" s="22">
        <v>1</v>
      </c>
      <c r="S32" s="22">
        <v>1</v>
      </c>
      <c r="T32" s="22">
        <v>1</v>
      </c>
      <c r="U32" s="22">
        <v>1</v>
      </c>
      <c r="V32" s="22">
        <v>1</v>
      </c>
      <c r="W32" s="22">
        <v>1</v>
      </c>
      <c r="X32" s="22">
        <v>1</v>
      </c>
      <c r="Y32" s="22">
        <v>1</v>
      </c>
      <c r="Z32" s="22">
        <v>1</v>
      </c>
      <c r="AA32" s="22">
        <v>1</v>
      </c>
      <c r="AB32" s="22">
        <v>1</v>
      </c>
      <c r="AC32" s="22">
        <v>1</v>
      </c>
      <c r="AD32" s="22">
        <v>1</v>
      </c>
      <c r="AE32" s="22">
        <v>1</v>
      </c>
      <c r="AF32" s="22">
        <v>1</v>
      </c>
      <c r="AG32" s="22">
        <v>1</v>
      </c>
      <c r="AH32" s="22">
        <v>1</v>
      </c>
      <c r="AI32" s="22">
        <v>1</v>
      </c>
      <c r="AJ32" s="22">
        <v>1</v>
      </c>
      <c r="AK32" s="22">
        <v>1</v>
      </c>
      <c r="AL32" s="22">
        <v>1</v>
      </c>
      <c r="AM32" s="22">
        <v>1</v>
      </c>
      <c r="AN32" s="22">
        <v>1</v>
      </c>
      <c r="AO32" s="22">
        <v>1</v>
      </c>
      <c r="AP32" s="22">
        <v>1</v>
      </c>
      <c r="AQ32" s="22">
        <v>1</v>
      </c>
      <c r="AR32" s="22">
        <v>1</v>
      </c>
      <c r="AS32" s="22">
        <v>3</v>
      </c>
      <c r="AT32" s="22">
        <v>3</v>
      </c>
      <c r="AU32" s="22">
        <v>3</v>
      </c>
      <c r="AV32" s="22">
        <v>3</v>
      </c>
      <c r="AW32" s="22">
        <v>3</v>
      </c>
      <c r="AX32" s="22">
        <v>3</v>
      </c>
      <c r="AY32" s="22">
        <v>3</v>
      </c>
      <c r="AZ32" s="22">
        <v>3</v>
      </c>
    </row>
    <row r="33" spans="1:52" ht="23.25">
      <c r="A33" s="12" t="s">
        <v>53</v>
      </c>
      <c r="B33" s="13">
        <v>3</v>
      </c>
      <c r="C33" s="13">
        <v>1058010152</v>
      </c>
      <c r="D33" s="12" t="s">
        <v>18</v>
      </c>
      <c r="E33" s="13">
        <v>1589902308572</v>
      </c>
      <c r="F33" s="23">
        <v>2</v>
      </c>
      <c r="G33" s="22">
        <v>1</v>
      </c>
      <c r="H33" s="22">
        <v>1</v>
      </c>
      <c r="I33" s="22">
        <v>1</v>
      </c>
      <c r="J33" s="22">
        <v>1</v>
      </c>
      <c r="K33" s="22">
        <v>1</v>
      </c>
      <c r="L33" s="22">
        <v>1</v>
      </c>
      <c r="M33" s="22">
        <v>1</v>
      </c>
      <c r="N33" s="22">
        <v>1</v>
      </c>
      <c r="O33" s="22">
        <v>1</v>
      </c>
      <c r="P33" s="22">
        <v>1</v>
      </c>
      <c r="Q33" s="22">
        <v>1</v>
      </c>
      <c r="R33" s="22">
        <v>1</v>
      </c>
      <c r="S33" s="22">
        <v>1</v>
      </c>
      <c r="T33" s="22">
        <v>1</v>
      </c>
      <c r="U33" s="22">
        <v>1</v>
      </c>
      <c r="V33" s="22">
        <v>1</v>
      </c>
      <c r="W33" s="22">
        <v>1</v>
      </c>
      <c r="X33" s="22">
        <v>1</v>
      </c>
      <c r="Y33" s="22">
        <v>1</v>
      </c>
      <c r="Z33" s="22">
        <v>1</v>
      </c>
      <c r="AA33" s="22">
        <v>1</v>
      </c>
      <c r="AB33" s="22">
        <v>1</v>
      </c>
      <c r="AC33" s="22">
        <v>1</v>
      </c>
      <c r="AD33" s="22">
        <v>1</v>
      </c>
      <c r="AE33" s="22">
        <v>1</v>
      </c>
      <c r="AF33" s="22">
        <v>1</v>
      </c>
      <c r="AG33" s="22">
        <v>1</v>
      </c>
      <c r="AH33" s="22">
        <v>1</v>
      </c>
      <c r="AI33" s="22">
        <v>1</v>
      </c>
      <c r="AJ33" s="22">
        <v>1</v>
      </c>
      <c r="AK33" s="22">
        <v>1</v>
      </c>
      <c r="AL33" s="22">
        <v>1</v>
      </c>
      <c r="AM33" s="22">
        <v>1</v>
      </c>
      <c r="AN33" s="22">
        <v>1</v>
      </c>
      <c r="AO33" s="22">
        <v>1</v>
      </c>
      <c r="AP33" s="22">
        <v>1</v>
      </c>
      <c r="AQ33" s="22">
        <v>1</v>
      </c>
      <c r="AR33" s="22">
        <v>1</v>
      </c>
      <c r="AS33" s="22">
        <v>3</v>
      </c>
      <c r="AT33" s="22">
        <v>3</v>
      </c>
      <c r="AU33" s="22">
        <v>3</v>
      </c>
      <c r="AV33" s="22">
        <v>3</v>
      </c>
      <c r="AW33" s="22">
        <v>3</v>
      </c>
      <c r="AX33" s="22">
        <v>3</v>
      </c>
      <c r="AY33" s="22">
        <v>3</v>
      </c>
      <c r="AZ33" s="22">
        <v>3</v>
      </c>
    </row>
    <row r="34" spans="1:52" ht="23.25">
      <c r="A34" s="12" t="s">
        <v>53</v>
      </c>
      <c r="B34" s="13">
        <v>3</v>
      </c>
      <c r="C34" s="13">
        <v>1058010152</v>
      </c>
      <c r="D34" s="12" t="s">
        <v>18</v>
      </c>
      <c r="E34" s="13">
        <v>1589902308572</v>
      </c>
      <c r="F34" s="23">
        <v>2</v>
      </c>
      <c r="G34" s="22">
        <v>1</v>
      </c>
      <c r="H34" s="22">
        <v>1</v>
      </c>
      <c r="I34" s="22">
        <v>1</v>
      </c>
      <c r="J34" s="22">
        <v>1</v>
      </c>
      <c r="K34" s="22">
        <v>1</v>
      </c>
      <c r="L34" s="22">
        <v>1</v>
      </c>
      <c r="M34" s="22">
        <v>1</v>
      </c>
      <c r="N34" s="22">
        <v>1</v>
      </c>
      <c r="O34" s="22">
        <v>1</v>
      </c>
      <c r="P34" s="22">
        <v>1</v>
      </c>
      <c r="Q34" s="22">
        <v>1</v>
      </c>
      <c r="R34" s="22">
        <v>1</v>
      </c>
      <c r="S34" s="22">
        <v>1</v>
      </c>
      <c r="T34" s="22">
        <v>1</v>
      </c>
      <c r="U34" s="22">
        <v>1</v>
      </c>
      <c r="V34" s="22">
        <v>1</v>
      </c>
      <c r="W34" s="22">
        <v>1</v>
      </c>
      <c r="X34" s="22">
        <v>1</v>
      </c>
      <c r="Y34" s="22">
        <v>1</v>
      </c>
      <c r="Z34" s="22">
        <v>1</v>
      </c>
      <c r="AA34" s="22">
        <v>1</v>
      </c>
      <c r="AB34" s="22">
        <v>1</v>
      </c>
      <c r="AC34" s="22">
        <v>1</v>
      </c>
      <c r="AD34" s="22">
        <v>1</v>
      </c>
      <c r="AE34" s="22">
        <v>1</v>
      </c>
      <c r="AF34" s="22">
        <v>1</v>
      </c>
      <c r="AG34" s="22">
        <v>1</v>
      </c>
      <c r="AH34" s="22">
        <v>1</v>
      </c>
      <c r="AI34" s="22">
        <v>1</v>
      </c>
      <c r="AJ34" s="22">
        <v>1</v>
      </c>
      <c r="AK34" s="22">
        <v>1</v>
      </c>
      <c r="AL34" s="22">
        <v>1</v>
      </c>
      <c r="AM34" s="22">
        <v>1</v>
      </c>
      <c r="AN34" s="22">
        <v>1</v>
      </c>
      <c r="AO34" s="22">
        <v>1</v>
      </c>
      <c r="AP34" s="22">
        <v>1</v>
      </c>
      <c r="AQ34" s="22">
        <v>1</v>
      </c>
      <c r="AR34" s="22">
        <v>1</v>
      </c>
      <c r="AS34" s="22">
        <v>3</v>
      </c>
      <c r="AT34" s="22">
        <v>3</v>
      </c>
      <c r="AU34" s="22">
        <v>3</v>
      </c>
      <c r="AV34" s="22">
        <v>3</v>
      </c>
      <c r="AW34" s="22">
        <v>3</v>
      </c>
      <c r="AX34" s="22">
        <v>3</v>
      </c>
      <c r="AY34" s="22">
        <v>3</v>
      </c>
      <c r="AZ34" s="22">
        <v>3</v>
      </c>
    </row>
    <row r="35" spans="1:52" ht="23.25">
      <c r="A35" s="12" t="s">
        <v>53</v>
      </c>
      <c r="B35" s="13">
        <v>3</v>
      </c>
      <c r="C35" s="13">
        <v>1058010152</v>
      </c>
      <c r="D35" s="12" t="s">
        <v>18</v>
      </c>
      <c r="E35" s="13">
        <v>1589902308572</v>
      </c>
      <c r="F35" s="23">
        <v>2</v>
      </c>
      <c r="G35" s="22">
        <v>1</v>
      </c>
      <c r="H35" s="22">
        <v>1</v>
      </c>
      <c r="I35" s="22">
        <v>1</v>
      </c>
      <c r="J35" s="22">
        <v>1</v>
      </c>
      <c r="K35" s="22">
        <v>1</v>
      </c>
      <c r="L35" s="22">
        <v>1</v>
      </c>
      <c r="M35" s="22">
        <v>1</v>
      </c>
      <c r="N35" s="22">
        <v>1</v>
      </c>
      <c r="O35" s="22">
        <v>1</v>
      </c>
      <c r="P35" s="22">
        <v>1</v>
      </c>
      <c r="Q35" s="22">
        <v>1</v>
      </c>
      <c r="R35" s="22">
        <v>1</v>
      </c>
      <c r="S35" s="22">
        <v>1</v>
      </c>
      <c r="T35" s="22">
        <v>1</v>
      </c>
      <c r="U35" s="22">
        <v>1</v>
      </c>
      <c r="V35" s="22">
        <v>1</v>
      </c>
      <c r="W35" s="22">
        <v>1</v>
      </c>
      <c r="X35" s="22">
        <v>1</v>
      </c>
      <c r="Y35" s="22">
        <v>1</v>
      </c>
      <c r="Z35" s="22">
        <v>1</v>
      </c>
      <c r="AA35" s="22">
        <v>1</v>
      </c>
      <c r="AB35" s="22">
        <v>1</v>
      </c>
      <c r="AC35" s="22">
        <v>1</v>
      </c>
      <c r="AD35" s="22">
        <v>1</v>
      </c>
      <c r="AE35" s="22">
        <v>1</v>
      </c>
      <c r="AF35" s="22">
        <v>1</v>
      </c>
      <c r="AG35" s="22">
        <v>1</v>
      </c>
      <c r="AH35" s="22">
        <v>1</v>
      </c>
      <c r="AI35" s="22">
        <v>1</v>
      </c>
      <c r="AJ35" s="22">
        <v>1</v>
      </c>
      <c r="AK35" s="22">
        <v>1</v>
      </c>
      <c r="AL35" s="22">
        <v>1</v>
      </c>
      <c r="AM35" s="22">
        <v>1</v>
      </c>
      <c r="AN35" s="22">
        <v>1</v>
      </c>
      <c r="AO35" s="22">
        <v>1</v>
      </c>
      <c r="AP35" s="22">
        <v>1</v>
      </c>
      <c r="AQ35" s="22">
        <v>1</v>
      </c>
      <c r="AR35" s="22">
        <v>1</v>
      </c>
      <c r="AS35" s="22">
        <v>3</v>
      </c>
      <c r="AT35" s="22">
        <v>3</v>
      </c>
      <c r="AU35" s="22">
        <v>3</v>
      </c>
      <c r="AV35" s="22">
        <v>3</v>
      </c>
      <c r="AW35" s="22">
        <v>3</v>
      </c>
      <c r="AX35" s="22">
        <v>3</v>
      </c>
      <c r="AY35" s="22">
        <v>3</v>
      </c>
      <c r="AZ35" s="22">
        <v>3</v>
      </c>
    </row>
    <row r="36" spans="1:52" ht="23.25">
      <c r="A36" s="12" t="s">
        <v>53</v>
      </c>
      <c r="B36" s="13">
        <v>3</v>
      </c>
      <c r="C36" s="13">
        <v>1058010152</v>
      </c>
      <c r="D36" s="12" t="s">
        <v>18</v>
      </c>
      <c r="E36" s="13">
        <v>1589902308572</v>
      </c>
      <c r="F36" s="23">
        <v>2</v>
      </c>
      <c r="G36" s="22">
        <v>1</v>
      </c>
      <c r="H36" s="22">
        <v>1</v>
      </c>
      <c r="I36" s="22">
        <v>1</v>
      </c>
      <c r="J36" s="22">
        <v>1</v>
      </c>
      <c r="K36" s="22">
        <v>1</v>
      </c>
      <c r="L36" s="22">
        <v>1</v>
      </c>
      <c r="M36" s="22">
        <v>1</v>
      </c>
      <c r="N36" s="22">
        <v>1</v>
      </c>
      <c r="O36" s="22">
        <v>1</v>
      </c>
      <c r="P36" s="22">
        <v>1</v>
      </c>
      <c r="Q36" s="22">
        <v>1</v>
      </c>
      <c r="R36" s="22">
        <v>1</v>
      </c>
      <c r="S36" s="22">
        <v>1</v>
      </c>
      <c r="T36" s="22">
        <v>1</v>
      </c>
      <c r="U36" s="22">
        <v>1</v>
      </c>
      <c r="V36" s="22">
        <v>1</v>
      </c>
      <c r="W36" s="22">
        <v>1</v>
      </c>
      <c r="X36" s="22">
        <v>1</v>
      </c>
      <c r="Y36" s="22">
        <v>1</v>
      </c>
      <c r="Z36" s="22">
        <v>1</v>
      </c>
      <c r="AA36" s="22">
        <v>1</v>
      </c>
      <c r="AB36" s="22">
        <v>1</v>
      </c>
      <c r="AC36" s="22">
        <v>1</v>
      </c>
      <c r="AD36" s="22">
        <v>1</v>
      </c>
      <c r="AE36" s="22">
        <v>1</v>
      </c>
      <c r="AF36" s="22">
        <v>1</v>
      </c>
      <c r="AG36" s="22">
        <v>1</v>
      </c>
      <c r="AH36" s="22">
        <v>1</v>
      </c>
      <c r="AI36" s="22">
        <v>1</v>
      </c>
      <c r="AJ36" s="22">
        <v>1</v>
      </c>
      <c r="AK36" s="22">
        <v>1</v>
      </c>
      <c r="AL36" s="22">
        <v>1</v>
      </c>
      <c r="AM36" s="22">
        <v>1</v>
      </c>
      <c r="AN36" s="22">
        <v>1</v>
      </c>
      <c r="AO36" s="22">
        <v>1</v>
      </c>
      <c r="AP36" s="22">
        <v>1</v>
      </c>
      <c r="AQ36" s="22">
        <v>1</v>
      </c>
      <c r="AR36" s="22">
        <v>1</v>
      </c>
      <c r="AS36" s="22">
        <v>3</v>
      </c>
      <c r="AT36" s="22">
        <v>3</v>
      </c>
      <c r="AU36" s="22">
        <v>3</v>
      </c>
      <c r="AV36" s="22">
        <v>3</v>
      </c>
      <c r="AW36" s="22">
        <v>3</v>
      </c>
      <c r="AX36" s="22">
        <v>3</v>
      </c>
      <c r="AY36" s="22">
        <v>3</v>
      </c>
      <c r="AZ36" s="22">
        <v>3</v>
      </c>
    </row>
  </sheetData>
  <sheetProtection/>
  <mergeCells count="10">
    <mergeCell ref="CU3:DH3"/>
    <mergeCell ref="E3:E5"/>
    <mergeCell ref="F3:F5"/>
    <mergeCell ref="A1:AZ1"/>
    <mergeCell ref="G3:AZ3"/>
    <mergeCell ref="A2:F2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115" zoomScaleNormal="115" zoomScalePageLayoutView="0" workbookViewId="0" topLeftCell="A1">
      <selection activeCell="E21" sqref="E21"/>
    </sheetView>
  </sheetViews>
  <sheetFormatPr defaultColWidth="9.140625" defaultRowHeight="15"/>
  <cols>
    <col min="1" max="1" width="40.8515625" style="0" customWidth="1"/>
    <col min="2" max="3" width="7.421875" style="0" customWidth="1"/>
    <col min="4" max="4" width="7.140625" style="0" customWidth="1"/>
    <col min="5" max="6" width="7.28125" style="0" customWidth="1"/>
    <col min="7" max="7" width="10.8515625" style="0" customWidth="1"/>
    <col min="8" max="9" width="8.57421875" style="0" customWidth="1"/>
    <col min="10" max="10" width="7.421875" style="0" customWidth="1"/>
    <col min="11" max="11" width="6.140625" style="0" customWidth="1"/>
    <col min="12" max="12" width="6.421875" style="0" customWidth="1"/>
    <col min="13" max="13" width="7.7109375" style="0" customWidth="1"/>
  </cols>
  <sheetData>
    <row r="1" spans="1:13" ht="69" customHeight="1">
      <c r="A1" s="83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1" customHeight="1">
      <c r="A2" s="71"/>
      <c r="B2" s="72"/>
      <c r="C2" s="72"/>
      <c r="D2" s="72"/>
      <c r="E2" s="72"/>
      <c r="F2" s="72"/>
      <c r="K2" s="72"/>
      <c r="L2" s="72"/>
      <c r="M2" s="72"/>
    </row>
    <row r="3" spans="1:13" ht="21" customHeight="1">
      <c r="A3" s="71" t="s">
        <v>47</v>
      </c>
      <c r="B3" s="72"/>
      <c r="C3" s="72"/>
      <c r="D3" s="72"/>
      <c r="E3" s="72"/>
      <c r="F3" s="72"/>
      <c r="G3" s="73" t="s">
        <v>51</v>
      </c>
      <c r="H3" s="72"/>
      <c r="I3" s="72"/>
      <c r="J3" s="72"/>
      <c r="K3" s="72"/>
      <c r="L3" s="72"/>
      <c r="M3" s="72"/>
    </row>
    <row r="4" spans="1:13" ht="21" customHeight="1">
      <c r="A4" s="71" t="s">
        <v>48</v>
      </c>
      <c r="B4" s="72"/>
      <c r="C4" s="72"/>
      <c r="D4" s="72"/>
      <c r="E4" s="72"/>
      <c r="F4" s="72"/>
      <c r="G4" s="73" t="s">
        <v>49</v>
      </c>
      <c r="H4" s="72"/>
      <c r="I4" s="72"/>
      <c r="J4" s="72"/>
      <c r="K4" s="72"/>
      <c r="L4" s="72"/>
      <c r="M4" s="72"/>
    </row>
    <row r="6" spans="1:13" ht="24" customHeight="1">
      <c r="A6" s="82" t="s">
        <v>24</v>
      </c>
      <c r="B6" s="82" t="s">
        <v>25</v>
      </c>
      <c r="C6" s="82" t="s">
        <v>26</v>
      </c>
      <c r="D6" s="82" t="s">
        <v>27</v>
      </c>
      <c r="E6" s="82" t="s">
        <v>28</v>
      </c>
      <c r="F6" s="82" t="s">
        <v>29</v>
      </c>
      <c r="G6" s="74" t="s">
        <v>50</v>
      </c>
      <c r="H6" s="76" t="s">
        <v>30</v>
      </c>
      <c r="I6" s="78" t="s">
        <v>31</v>
      </c>
      <c r="J6" s="79" t="s">
        <v>32</v>
      </c>
      <c r="K6" s="80"/>
      <c r="L6" s="80"/>
      <c r="M6" s="81"/>
    </row>
    <row r="7" spans="1:13" ht="30" customHeight="1">
      <c r="A7" s="77"/>
      <c r="B7" s="77"/>
      <c r="C7" s="77"/>
      <c r="D7" s="77"/>
      <c r="E7" s="77"/>
      <c r="F7" s="77"/>
      <c r="G7" s="75"/>
      <c r="H7" s="77"/>
      <c r="I7" s="77"/>
      <c r="J7" s="26" t="s">
        <v>33</v>
      </c>
      <c r="K7" s="27" t="s">
        <v>34</v>
      </c>
      <c r="L7" s="27" t="s">
        <v>35</v>
      </c>
      <c r="M7" s="27" t="s">
        <v>36</v>
      </c>
    </row>
    <row r="8" spans="1:13" ht="27" customHeight="1">
      <c r="A8" s="40" t="s">
        <v>43</v>
      </c>
      <c r="B8" s="41">
        <v>31</v>
      </c>
      <c r="C8" s="41">
        <v>100</v>
      </c>
      <c r="D8" s="42">
        <f>MIN(eng!DG6:DG36)</f>
        <v>64</v>
      </c>
      <c r="E8" s="42">
        <f>MAX(eng!DG6:DG36)</f>
        <v>100</v>
      </c>
      <c r="F8" s="43">
        <f>AVERAGE(eng!DG6:DG36)</f>
        <v>97.6</v>
      </c>
      <c r="G8" s="43" t="e">
        <f>_xlfn.STDEV.P(eng!DG6:DG36)</f>
        <v>#NAME?</v>
      </c>
      <c r="H8" s="43">
        <f>(F8/C8)*100</f>
        <v>97.6</v>
      </c>
      <c r="I8" s="43" t="e">
        <f>(G8/F8)*100</f>
        <v>#NAME?</v>
      </c>
      <c r="J8" s="43">
        <f>(COUNTIF(eng!DH6:DH36,"ปรับปรุง")/B8)*100</f>
        <v>0</v>
      </c>
      <c r="K8" s="43">
        <f>(COUNTIF(eng!DH6:DH36,"พอใช้")/B8)*100</f>
        <v>0</v>
      </c>
      <c r="L8" s="43">
        <f>(COUNTIF(eng!DH6:DH36,"ดี")/B8)*100</f>
        <v>3.225806451612903</v>
      </c>
      <c r="M8" s="43">
        <f>(COUNTIF(eng!DH6:DH36,"ดีมาก")/B8)*100</f>
        <v>45.16129032258064</v>
      </c>
    </row>
    <row r="9" spans="1:13" ht="27" customHeight="1">
      <c r="A9" s="28" t="s">
        <v>44</v>
      </c>
      <c r="B9" s="41">
        <v>31</v>
      </c>
      <c r="C9" s="29">
        <v>80</v>
      </c>
      <c r="D9" s="30">
        <f>MIN(eng!DA6:DA36)</f>
        <v>52</v>
      </c>
      <c r="E9" s="30">
        <f>MAX(eng!DA6:DA36)</f>
        <v>80</v>
      </c>
      <c r="F9" s="31">
        <f>AVERAGE(eng!DA6:DA36)</f>
        <v>78.13333333333334</v>
      </c>
      <c r="G9" s="31" t="e">
        <f>_xlfn.STDEV.P(eng!DA6:DA36)</f>
        <v>#NAME?</v>
      </c>
      <c r="H9" s="31">
        <f aca="true" t="shared" si="0" ref="H9:H17">(F9/C9)*100</f>
        <v>97.66666666666669</v>
      </c>
      <c r="I9" s="31" t="e">
        <f aca="true" t="shared" si="1" ref="I9:I17">(G9/F9)*100</f>
        <v>#NAME?</v>
      </c>
      <c r="J9" s="31">
        <f>(COUNTIF(eng!DB6:DB36,"ปรับปรุง")/B9)*100</f>
        <v>0</v>
      </c>
      <c r="K9" s="31">
        <f>(COUNTIF(eng!DB6:DB36,"พอใช้")/B9)*100</f>
        <v>0</v>
      </c>
      <c r="L9" s="31">
        <f>(COUNTIF(eng!DB6:DB36,"ดี")/B9)*100</f>
        <v>3.225806451612903</v>
      </c>
      <c r="M9" s="31">
        <f>(COUNTIF(eng!DB6:DB36,"ดีมาก")/B9)*100</f>
        <v>45.16129032258064</v>
      </c>
    </row>
    <row r="10" spans="1:13" ht="27" customHeight="1">
      <c r="A10" s="32" t="s">
        <v>37</v>
      </c>
      <c r="B10" s="41">
        <v>31</v>
      </c>
      <c r="C10" s="33">
        <v>25</v>
      </c>
      <c r="D10" s="34">
        <f>MIN(eng!CU6:CU36)</f>
        <v>11</v>
      </c>
      <c r="E10" s="34">
        <f>MAX(eng!CU6:CU36)</f>
        <v>25</v>
      </c>
      <c r="F10" s="35">
        <f>AVERAGE(eng!CU6:CU36)</f>
        <v>24.066666666666666</v>
      </c>
      <c r="G10" s="35" t="e">
        <f>_xlfn.STDEV.P(eng!CU6:CU36)</f>
        <v>#NAME?</v>
      </c>
      <c r="H10" s="35">
        <f t="shared" si="0"/>
        <v>96.26666666666667</v>
      </c>
      <c r="I10" s="35" t="e">
        <f t="shared" si="1"/>
        <v>#NAME?</v>
      </c>
      <c r="J10" s="35"/>
      <c r="K10" s="35"/>
      <c r="L10" s="35"/>
      <c r="M10" s="35"/>
    </row>
    <row r="11" spans="1:13" ht="27" customHeight="1">
      <c r="A11" s="32" t="s">
        <v>38</v>
      </c>
      <c r="B11" s="41">
        <v>31</v>
      </c>
      <c r="C11" s="33">
        <v>29</v>
      </c>
      <c r="D11" s="34">
        <f>MIN(eng!CV6:CV36)</f>
        <v>21</v>
      </c>
      <c r="E11" s="34">
        <f>MAX(eng!CV6:CV36)</f>
        <v>29</v>
      </c>
      <c r="F11" s="35">
        <f>AVERAGE(eng!CV6:CV36)</f>
        <v>28.466666666666665</v>
      </c>
      <c r="G11" s="35" t="e">
        <f>_xlfn.STDEV.P(eng!CV6:CV36)</f>
        <v>#NAME?</v>
      </c>
      <c r="H11" s="35">
        <f t="shared" si="0"/>
        <v>98.16091954022987</v>
      </c>
      <c r="I11" s="35" t="e">
        <f t="shared" si="1"/>
        <v>#NAME?</v>
      </c>
      <c r="J11" s="35"/>
      <c r="K11" s="35"/>
      <c r="L11" s="35"/>
      <c r="M11" s="35"/>
    </row>
    <row r="12" spans="1:13" ht="27" customHeight="1">
      <c r="A12" s="36" t="s">
        <v>39</v>
      </c>
      <c r="B12" s="41">
        <v>31</v>
      </c>
      <c r="C12" s="37">
        <v>26</v>
      </c>
      <c r="D12" s="38">
        <f>MIN(eng!CW6:CW36)</f>
        <v>20</v>
      </c>
      <c r="E12" s="38">
        <f>MAX(eng!CW6:CW36)</f>
        <v>26</v>
      </c>
      <c r="F12" s="39">
        <f>AVERAGE(eng!CW6:CW36)</f>
        <v>25.6</v>
      </c>
      <c r="G12" s="39" t="e">
        <f>_xlfn.STDEV.P(eng!CW6:CW36)</f>
        <v>#NAME?</v>
      </c>
      <c r="H12" s="39">
        <f t="shared" si="0"/>
        <v>98.46153846153847</v>
      </c>
      <c r="I12" s="39" t="e">
        <f t="shared" si="1"/>
        <v>#NAME?</v>
      </c>
      <c r="J12" s="39"/>
      <c r="K12" s="39"/>
      <c r="L12" s="39"/>
      <c r="M12" s="39"/>
    </row>
    <row r="13" spans="1:13" ht="27" customHeight="1">
      <c r="A13" s="28" t="s">
        <v>45</v>
      </c>
      <c r="B13" s="41">
        <v>31</v>
      </c>
      <c r="C13" s="29">
        <v>15</v>
      </c>
      <c r="D13" s="30">
        <f>MIN(eng!DC6:DC36)</f>
        <v>9</v>
      </c>
      <c r="E13" s="30">
        <f>MAX(eng!DC6:DC36)</f>
        <v>15</v>
      </c>
      <c r="F13" s="31">
        <f>AVERAGE(eng!DC6:DC36)</f>
        <v>14.6</v>
      </c>
      <c r="G13" s="31" t="e">
        <f>_xlfn.STDEV.P(eng!DC6:DC36)</f>
        <v>#NAME?</v>
      </c>
      <c r="H13" s="31">
        <f t="shared" si="0"/>
        <v>97.33333333333333</v>
      </c>
      <c r="I13" s="31" t="e">
        <f t="shared" si="1"/>
        <v>#NAME?</v>
      </c>
      <c r="J13" s="31">
        <f>(COUNTIF(eng!DD6:DD36,"ปรับปรุง")/B13)*100</f>
        <v>0</v>
      </c>
      <c r="K13" s="31">
        <f>(COUNTIF(eng!DD6:DD36,"พอใช้")/B13)*100</f>
        <v>0</v>
      </c>
      <c r="L13" s="31">
        <f>(COUNTIF(eng!DD6:DD36,"ดี")/B13)*100</f>
        <v>3.225806451612903</v>
      </c>
      <c r="M13" s="31">
        <f>(COUNTIF(eng!DD6:DD36,"ดีมาก")/B13)*100</f>
        <v>45.16129032258064</v>
      </c>
    </row>
    <row r="14" spans="1:13" ht="27" customHeight="1">
      <c r="A14" s="32" t="s">
        <v>40</v>
      </c>
      <c r="B14" s="41">
        <v>31</v>
      </c>
      <c r="C14" s="33">
        <v>9</v>
      </c>
      <c r="D14" s="34">
        <f>MIN(eng!CX6:CX36)</f>
        <v>3</v>
      </c>
      <c r="E14" s="34">
        <f>MAX(eng!CX6:CX36)</f>
        <v>9</v>
      </c>
      <c r="F14" s="35">
        <f>AVERAGE(eng!CX6:CX36)</f>
        <v>8.6</v>
      </c>
      <c r="G14" s="35" t="e">
        <f>_xlfn.STDEV.P(eng!CX6:CX36)</f>
        <v>#NAME?</v>
      </c>
      <c r="H14" s="35">
        <f t="shared" si="0"/>
        <v>95.55555555555554</v>
      </c>
      <c r="I14" s="35" t="e">
        <f t="shared" si="1"/>
        <v>#NAME?</v>
      </c>
      <c r="J14" s="35"/>
      <c r="K14" s="35"/>
      <c r="L14" s="35"/>
      <c r="M14" s="35"/>
    </row>
    <row r="15" spans="1:13" ht="27" customHeight="1">
      <c r="A15" s="36" t="s">
        <v>41</v>
      </c>
      <c r="B15" s="41">
        <v>31</v>
      </c>
      <c r="C15" s="37">
        <v>6</v>
      </c>
      <c r="D15" s="38">
        <f>MIN(eng!CY6:CY36)</f>
        <v>6</v>
      </c>
      <c r="E15" s="38">
        <f>MAX(eng!CY6:CY36)</f>
        <v>6</v>
      </c>
      <c r="F15" s="39">
        <f>AVERAGE(eng!CY6:CY36)</f>
        <v>6</v>
      </c>
      <c r="G15" s="39" t="e">
        <f>_xlfn.STDEV.P(eng!CY6:CY36)</f>
        <v>#NAME?</v>
      </c>
      <c r="H15" s="39">
        <f t="shared" si="0"/>
        <v>100</v>
      </c>
      <c r="I15" s="39" t="e">
        <f t="shared" si="1"/>
        <v>#NAME?</v>
      </c>
      <c r="J15" s="39"/>
      <c r="K15" s="39"/>
      <c r="L15" s="39"/>
      <c r="M15" s="39"/>
    </row>
    <row r="16" spans="1:13" ht="27" customHeight="1">
      <c r="A16" s="44" t="s">
        <v>46</v>
      </c>
      <c r="B16" s="41">
        <v>31</v>
      </c>
      <c r="C16" s="45">
        <v>5</v>
      </c>
      <c r="D16" s="46">
        <f>MIN(eng!DE6:DE36)</f>
        <v>3</v>
      </c>
      <c r="E16" s="46">
        <f>MAX(eng!DE6:DE36)</f>
        <v>5</v>
      </c>
      <c r="F16" s="47">
        <f>AVERAGE(eng!DE6:DE36)</f>
        <v>4.866666666666666</v>
      </c>
      <c r="G16" s="47" t="e">
        <f>_xlfn.STDEV.P(eng!DE6:DE36)</f>
        <v>#NAME?</v>
      </c>
      <c r="H16" s="47">
        <f t="shared" si="0"/>
        <v>97.33333333333333</v>
      </c>
      <c r="I16" s="47" t="e">
        <f t="shared" si="1"/>
        <v>#NAME?</v>
      </c>
      <c r="J16" s="47">
        <f>(COUNTIF(eng!DF6:DF36,"ปรับปรุง")/B16)*100</f>
        <v>0</v>
      </c>
      <c r="K16" s="47">
        <f>(COUNTIF(eng!DF6:DF36,"พอใช้")/B16)*100</f>
        <v>0</v>
      </c>
      <c r="L16" s="47">
        <f>(COUNTIF(eng!DF6:DF36,"ดี")/B16)*100</f>
        <v>3.225806451612903</v>
      </c>
      <c r="M16" s="47">
        <f>(COUNTIF(eng!DF6:DF36,"ดีมาก")/B16)*100</f>
        <v>45.16129032258064</v>
      </c>
    </row>
    <row r="17" spans="1:13" ht="27" customHeight="1">
      <c r="A17" s="36" t="s">
        <v>42</v>
      </c>
      <c r="B17" s="59">
        <v>31</v>
      </c>
      <c r="C17" s="37">
        <v>5</v>
      </c>
      <c r="D17" s="38">
        <f>MIN(eng!CZ6:CZ36)</f>
        <v>3</v>
      </c>
      <c r="E17" s="38">
        <f>MAX(eng!CZ6:CZ36)</f>
        <v>5</v>
      </c>
      <c r="F17" s="39">
        <f>AVERAGE(eng!CZ6:CZ36)</f>
        <v>4.866666666666666</v>
      </c>
      <c r="G17" s="39" t="e">
        <f>_xlfn.STDEV.P(eng!CZ6:CZ36)</f>
        <v>#NAME?</v>
      </c>
      <c r="H17" s="39">
        <f t="shared" si="0"/>
        <v>97.33333333333333</v>
      </c>
      <c r="I17" s="39" t="e">
        <f t="shared" si="1"/>
        <v>#NAME?</v>
      </c>
      <c r="J17" s="39"/>
      <c r="K17" s="39"/>
      <c r="L17" s="39"/>
      <c r="M17" s="39"/>
    </row>
  </sheetData>
  <sheetProtection/>
  <mergeCells count="17">
    <mergeCell ref="A1:J1"/>
    <mergeCell ref="K1:M2"/>
    <mergeCell ref="A2:F2"/>
    <mergeCell ref="A3:F3"/>
    <mergeCell ref="G3:M3"/>
    <mergeCell ref="A4:F4"/>
    <mergeCell ref="G4:M4"/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</mergeCells>
  <printOptions/>
  <pageMargins left="0.7" right="0.51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Acer</cp:lastModifiedBy>
  <cp:lastPrinted>2017-11-03T08:42:43Z</cp:lastPrinted>
  <dcterms:created xsi:type="dcterms:W3CDTF">2017-10-27T03:40:44Z</dcterms:created>
  <dcterms:modified xsi:type="dcterms:W3CDTF">2017-11-27T07:38:19Z</dcterms:modified>
  <cp:category/>
  <cp:version/>
  <cp:contentType/>
  <cp:contentStatus/>
</cp:coreProperties>
</file>